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80" tabRatio="994" activeTab="1"/>
  </bookViews>
  <sheets>
    <sheet name="ต.ค.58" sheetId="1" r:id="rId1"/>
    <sheet name="พ.ย.58" sheetId="2" r:id="rId2"/>
  </sheets>
  <definedNames/>
  <calcPr fullCalcOnLoad="1"/>
</workbook>
</file>

<file path=xl/sharedStrings.xml><?xml version="1.0" encoding="utf-8"?>
<sst xmlns="http://schemas.openxmlformats.org/spreadsheetml/2006/main" count="118" uniqueCount="22">
  <si>
    <t>สรุปผลการปราบปรามผู้กระทำผิด</t>
  </si>
  <si>
    <t>วันที่</t>
  </si>
  <si>
    <t>รวมทุก พ.ร.บ.</t>
  </si>
  <si>
    <t>คดี พ.ร.บ.ภาษีสรรพสามิต</t>
  </si>
  <si>
    <t>คดี พ.ร.บ.ยาสูบ</t>
  </si>
  <si>
    <t>คดี พ.ร.บ.สุรา</t>
  </si>
  <si>
    <t>จำนวนคดี</t>
  </si>
  <si>
    <t>ค่าปรับ</t>
  </si>
  <si>
    <t>รวมทั้งเดือน</t>
  </si>
  <si>
    <t>เปรียบเทียบเป้าหมาย  ณ  วันสิ้นเดือน</t>
  </si>
  <si>
    <t>ข้อมูล</t>
  </si>
  <si>
    <t>พ.ร.บ.สุรา</t>
  </si>
  <si>
    <t>พ.ร.บ.ยาสูบ</t>
  </si>
  <si>
    <t>พ.ร.บ.ภาษีสรรพสามิต</t>
  </si>
  <si>
    <t>เป้าหมาย</t>
  </si>
  <si>
    <t>คดี/ค่าปรับ</t>
  </si>
  <si>
    <t xml:space="preserve"> +สูง /-ต่ำ</t>
  </si>
  <si>
    <t>คดี พ.ร.บ.ไพ่</t>
  </si>
  <si>
    <t>พ.ร.บ.ไพ่</t>
  </si>
  <si>
    <t>ประจำเดือน  ตุลาคม   พ.ศ. 2558</t>
  </si>
  <si>
    <t>เปรียบเทียบเป้าหมายตั้งแต่ ตุลาคม 2558 - วันสิ้นเดือน</t>
  </si>
  <si>
    <t>ประจำเดือน  พฤศจิกายน   พ.ศ.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</si>
</sst>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THAI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0" fontId="39" fillId="8" borderId="10" xfId="0" applyFont="1" applyFill="1" applyBorder="1" applyAlignment="1">
      <alignment horizontal="center"/>
    </xf>
    <xf numFmtId="4" fontId="39" fillId="8" borderId="10" xfId="0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4" fontId="39" fillId="33" borderId="11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4" fontId="38" fillId="33" borderId="12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/>
    </xf>
    <xf numFmtId="0" fontId="39" fillId="9" borderId="11" xfId="0" applyFont="1" applyFill="1" applyBorder="1" applyAlignment="1">
      <alignment horizontal="center"/>
    </xf>
    <xf numFmtId="4" fontId="39" fillId="9" borderId="11" xfId="0" applyNumberFormat="1" applyFont="1" applyFill="1" applyBorder="1" applyAlignment="1">
      <alignment horizontal="center"/>
    </xf>
    <xf numFmtId="0" fontId="38" fillId="9" borderId="12" xfId="0" applyFont="1" applyFill="1" applyBorder="1" applyAlignment="1">
      <alignment horizontal="center"/>
    </xf>
    <xf numFmtId="4" fontId="38" fillId="9" borderId="12" xfId="0" applyNumberFormat="1" applyFont="1" applyFill="1" applyBorder="1" applyAlignment="1">
      <alignment horizontal="center"/>
    </xf>
    <xf numFmtId="0" fontId="38" fillId="9" borderId="10" xfId="0" applyFont="1" applyFill="1" applyBorder="1" applyAlignment="1">
      <alignment horizontal="center"/>
    </xf>
    <xf numFmtId="4" fontId="38" fillId="9" borderId="10" xfId="0" applyNumberFormat="1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4" fontId="39" fillId="10" borderId="11" xfId="0" applyNumberFormat="1" applyFont="1" applyFill="1" applyBorder="1" applyAlignment="1">
      <alignment horizontal="center"/>
    </xf>
    <xf numFmtId="0" fontId="38" fillId="10" borderId="12" xfId="0" applyFont="1" applyFill="1" applyBorder="1" applyAlignment="1">
      <alignment horizontal="center"/>
    </xf>
    <xf numFmtId="4" fontId="38" fillId="10" borderId="12" xfId="0" applyNumberFormat="1" applyFont="1" applyFill="1" applyBorder="1" applyAlignment="1">
      <alignment horizontal="center"/>
    </xf>
    <xf numFmtId="0" fontId="38" fillId="10" borderId="10" xfId="0" applyFont="1" applyFill="1" applyBorder="1" applyAlignment="1">
      <alignment horizontal="center"/>
    </xf>
    <xf numFmtId="4" fontId="38" fillId="10" borderId="10" xfId="0" applyNumberFormat="1" applyFont="1" applyFill="1" applyBorder="1" applyAlignment="1">
      <alignment horizontal="center"/>
    </xf>
    <xf numFmtId="0" fontId="39" fillId="17" borderId="11" xfId="0" applyFont="1" applyFill="1" applyBorder="1" applyAlignment="1">
      <alignment horizontal="center"/>
    </xf>
    <xf numFmtId="4" fontId="39" fillId="17" borderId="11" xfId="0" applyNumberFormat="1" applyFont="1" applyFill="1" applyBorder="1" applyAlignment="1">
      <alignment horizontal="center"/>
    </xf>
    <xf numFmtId="4" fontId="38" fillId="17" borderId="10" xfId="0" applyNumberFormat="1" applyFont="1" applyFill="1" applyBorder="1" applyAlignment="1">
      <alignment horizontal="center"/>
    </xf>
    <xf numFmtId="0" fontId="38" fillId="6" borderId="12" xfId="0" applyFont="1" applyFill="1" applyBorder="1" applyAlignment="1">
      <alignment horizontal="center"/>
    </xf>
    <xf numFmtId="0" fontId="38" fillId="6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4" fontId="39" fillId="34" borderId="11" xfId="0" applyNumberFormat="1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4" fontId="39" fillId="34" borderId="13" xfId="0" applyNumberFormat="1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4" fontId="38" fillId="34" borderId="11" xfId="0" applyNumberFormat="1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4" fontId="39" fillId="34" borderId="14" xfId="0" applyNumberFormat="1" applyFont="1" applyFill="1" applyBorder="1" applyAlignment="1">
      <alignment horizontal="center"/>
    </xf>
    <xf numFmtId="0" fontId="39" fillId="10" borderId="13" xfId="0" applyFont="1" applyFill="1" applyBorder="1" applyAlignment="1">
      <alignment horizontal="center"/>
    </xf>
    <xf numFmtId="4" fontId="39" fillId="10" borderId="13" xfId="0" applyNumberFormat="1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4" fontId="38" fillId="10" borderId="11" xfId="0" applyNumberFormat="1" applyFont="1" applyFill="1" applyBorder="1" applyAlignment="1">
      <alignment horizontal="center"/>
    </xf>
    <xf numFmtId="0" fontId="38" fillId="17" borderId="15" xfId="0" applyFont="1" applyFill="1" applyBorder="1" applyAlignment="1">
      <alignment horizontal="center"/>
    </xf>
    <xf numFmtId="0" fontId="39" fillId="13" borderId="11" xfId="0" applyFont="1" applyFill="1" applyBorder="1" applyAlignment="1">
      <alignment horizontal="center"/>
    </xf>
    <xf numFmtId="4" fontId="39" fillId="13" borderId="11" xfId="0" applyNumberFormat="1" applyFont="1" applyFill="1" applyBorder="1" applyAlignment="1">
      <alignment horizontal="center"/>
    </xf>
    <xf numFmtId="4" fontId="38" fillId="13" borderId="15" xfId="0" applyNumberFormat="1" applyFont="1" applyFill="1" applyBorder="1" applyAlignment="1">
      <alignment horizontal="center"/>
    </xf>
    <xf numFmtId="0" fontId="38" fillId="13" borderId="15" xfId="0" applyNumberFormat="1" applyFont="1" applyFill="1" applyBorder="1" applyAlignment="1">
      <alignment horizontal="center"/>
    </xf>
    <xf numFmtId="0" fontId="39" fillId="34" borderId="11" xfId="0" applyNumberFormat="1" applyFont="1" applyFill="1" applyBorder="1" applyAlignment="1">
      <alignment horizontal="center"/>
    </xf>
    <xf numFmtId="0" fontId="39" fillId="34" borderId="14" xfId="0" applyNumberFormat="1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 vertical="center"/>
    </xf>
    <xf numFmtId="0" fontId="39" fillId="10" borderId="16" xfId="0" applyFont="1" applyFill="1" applyBorder="1" applyAlignment="1">
      <alignment horizontal="center" vertical="center"/>
    </xf>
    <xf numFmtId="4" fontId="39" fillId="10" borderId="11" xfId="0" applyNumberFormat="1" applyFont="1" applyFill="1" applyBorder="1" applyAlignment="1">
      <alignment horizontal="center" vertical="center"/>
    </xf>
    <xf numFmtId="4" fontId="39" fillId="1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9" fillId="10" borderId="13" xfId="0" applyFont="1" applyFill="1" applyBorder="1" applyAlignment="1">
      <alignment horizontal="center" vertical="center"/>
    </xf>
    <xf numFmtId="0" fontId="39" fillId="10" borderId="14" xfId="0" applyFont="1" applyFill="1" applyBorder="1" applyAlignment="1">
      <alignment horizontal="center" vertical="center"/>
    </xf>
    <xf numFmtId="0" fontId="39" fillId="10" borderId="18" xfId="0" applyFont="1" applyFill="1" applyBorder="1" applyAlignment="1">
      <alignment horizontal="center"/>
    </xf>
    <xf numFmtId="0" fontId="39" fillId="10" borderId="19" xfId="0" applyFont="1" applyFill="1" applyBorder="1" applyAlignment="1">
      <alignment horizontal="center"/>
    </xf>
    <xf numFmtId="4" fontId="39" fillId="34" borderId="11" xfId="0" applyNumberFormat="1" applyFont="1" applyFill="1" applyBorder="1" applyAlignment="1">
      <alignment horizontal="center" vertical="center"/>
    </xf>
    <xf numFmtId="4" fontId="39" fillId="34" borderId="16" xfId="0" applyNumberFormat="1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10" borderId="20" xfId="0" applyFont="1" applyFill="1" applyBorder="1" applyAlignment="1">
      <alignment horizontal="center"/>
    </xf>
    <xf numFmtId="0" fontId="39" fillId="10" borderId="21" xfId="0" applyFont="1" applyFill="1" applyBorder="1" applyAlignment="1">
      <alignment horizontal="center"/>
    </xf>
    <xf numFmtId="0" fontId="39" fillId="10" borderId="22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23" xfId="0" applyFont="1" applyBorder="1" applyAlignment="1">
      <alignment horizontal="center"/>
    </xf>
    <xf numFmtId="0" fontId="39" fillId="6" borderId="24" xfId="0" applyFont="1" applyFill="1" applyBorder="1" applyAlignment="1">
      <alignment horizontal="center" vertical="center"/>
    </xf>
    <xf numFmtId="0" fontId="39" fillId="6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9" borderId="18" xfId="0" applyFont="1" applyFill="1" applyBorder="1" applyAlignment="1">
      <alignment horizontal="center"/>
    </xf>
    <xf numFmtId="0" fontId="39" fillId="9" borderId="19" xfId="0" applyFont="1" applyFill="1" applyBorder="1" applyAlignment="1">
      <alignment horizontal="center"/>
    </xf>
    <xf numFmtId="0" fontId="39" fillId="13" borderId="18" xfId="0" applyFont="1" applyFill="1" applyBorder="1" applyAlignment="1">
      <alignment horizontal="center"/>
    </xf>
    <xf numFmtId="0" fontId="39" fillId="13" borderId="19" xfId="0" applyFont="1" applyFill="1" applyBorder="1" applyAlignment="1">
      <alignment horizontal="center"/>
    </xf>
    <xf numFmtId="0" fontId="39" fillId="17" borderId="18" xfId="0" applyFont="1" applyFill="1" applyBorder="1" applyAlignment="1">
      <alignment horizontal="center"/>
    </xf>
    <xf numFmtId="0" fontId="39" fillId="17" borderId="19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90" zoomScaleNormal="90" zoomScalePageLayoutView="0" workbookViewId="0" topLeftCell="A37">
      <selection activeCell="C55" sqref="C55"/>
    </sheetView>
  </sheetViews>
  <sheetFormatPr defaultColWidth="9.140625" defaultRowHeight="15"/>
  <cols>
    <col min="1" max="1" width="9.421875" style="1" customWidth="1"/>
    <col min="2" max="2" width="9.57421875" style="1" customWidth="1"/>
    <col min="3" max="3" width="14.57421875" style="4" customWidth="1"/>
    <col min="4" max="4" width="9.57421875" style="1" customWidth="1"/>
    <col min="5" max="5" width="14.57421875" style="4" customWidth="1"/>
    <col min="6" max="6" width="9.57421875" style="1" customWidth="1"/>
    <col min="7" max="7" width="14.57421875" style="4" customWidth="1"/>
    <col min="8" max="8" width="9.57421875" style="4" customWidth="1"/>
    <col min="9" max="9" width="14.57421875" style="4" customWidth="1"/>
    <col min="10" max="10" width="9.57421875" style="1" customWidth="1"/>
    <col min="11" max="11" width="15.57421875" style="4" customWidth="1"/>
    <col min="12" max="16384" width="9.00390625" style="1" customWidth="1"/>
  </cols>
  <sheetData>
    <row r="1" spans="1:11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5.5" customHeight="1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1.75" customHeight="1">
      <c r="A3" s="74" t="s">
        <v>1</v>
      </c>
      <c r="B3" s="76" t="s">
        <v>5</v>
      </c>
      <c r="C3" s="77"/>
      <c r="D3" s="56" t="s">
        <v>4</v>
      </c>
      <c r="E3" s="57"/>
      <c r="F3" s="78" t="s">
        <v>3</v>
      </c>
      <c r="G3" s="79"/>
      <c r="H3" s="80" t="s">
        <v>17</v>
      </c>
      <c r="I3" s="81"/>
      <c r="J3" s="82" t="s">
        <v>2</v>
      </c>
      <c r="K3" s="83"/>
    </row>
    <row r="4" spans="1:11" ht="21.75" customHeight="1" thickBot="1">
      <c r="A4" s="75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43" t="s">
        <v>6</v>
      </c>
      <c r="I4" s="44" t="s">
        <v>7</v>
      </c>
      <c r="J4" s="25" t="s">
        <v>6</v>
      </c>
      <c r="K4" s="26" t="s">
        <v>7</v>
      </c>
    </row>
    <row r="5" spans="1:11" ht="22.5" customHeight="1" thickBot="1">
      <c r="A5" s="28">
        <v>1</v>
      </c>
      <c r="B5" s="9">
        <v>0</v>
      </c>
      <c r="C5" s="10">
        <v>0</v>
      </c>
      <c r="D5" s="21">
        <v>0</v>
      </c>
      <c r="E5" s="22">
        <v>0</v>
      </c>
      <c r="F5" s="15">
        <v>0</v>
      </c>
      <c r="G5" s="16">
        <v>0</v>
      </c>
      <c r="H5" s="46">
        <v>0</v>
      </c>
      <c r="I5" s="45">
        <v>0</v>
      </c>
      <c r="J5" s="42">
        <f>B5+D5+F5+H5</f>
        <v>0</v>
      </c>
      <c r="K5" s="27">
        <f>C5+E5+G5+I5</f>
        <v>0</v>
      </c>
    </row>
    <row r="6" spans="1:11" ht="22.5" customHeight="1" thickBot="1">
      <c r="A6" s="29">
        <v>2</v>
      </c>
      <c r="B6" s="11">
        <v>0</v>
      </c>
      <c r="C6" s="12">
        <v>0</v>
      </c>
      <c r="D6" s="23">
        <v>1</v>
      </c>
      <c r="E6" s="24">
        <v>22968</v>
      </c>
      <c r="F6" s="17">
        <v>0</v>
      </c>
      <c r="G6" s="18">
        <v>0</v>
      </c>
      <c r="H6" s="46">
        <v>0</v>
      </c>
      <c r="I6" s="45">
        <v>0</v>
      </c>
      <c r="J6" s="42">
        <f aca="true" t="shared" si="0" ref="J6:K35">B6+D6+F6+H6</f>
        <v>1</v>
      </c>
      <c r="K6" s="27">
        <f t="shared" si="0"/>
        <v>22968</v>
      </c>
    </row>
    <row r="7" spans="1:11" ht="22.5" customHeight="1" thickBot="1">
      <c r="A7" s="29">
        <v>3</v>
      </c>
      <c r="B7" s="11">
        <v>0</v>
      </c>
      <c r="C7" s="12">
        <v>0</v>
      </c>
      <c r="D7" s="23">
        <v>1</v>
      </c>
      <c r="E7" s="24">
        <v>14355</v>
      </c>
      <c r="F7" s="17">
        <v>0</v>
      </c>
      <c r="G7" s="18">
        <v>0</v>
      </c>
      <c r="H7" s="46">
        <v>0</v>
      </c>
      <c r="I7" s="45">
        <v>0</v>
      </c>
      <c r="J7" s="42">
        <f t="shared" si="0"/>
        <v>1</v>
      </c>
      <c r="K7" s="27">
        <f t="shared" si="0"/>
        <v>14355</v>
      </c>
    </row>
    <row r="8" spans="1:11" ht="22.5" customHeight="1" thickBot="1">
      <c r="A8" s="29">
        <v>4</v>
      </c>
      <c r="B8" s="11">
        <v>0</v>
      </c>
      <c r="C8" s="12">
        <v>0</v>
      </c>
      <c r="D8" s="23">
        <v>0</v>
      </c>
      <c r="E8" s="24">
        <v>0</v>
      </c>
      <c r="F8" s="17">
        <v>0</v>
      </c>
      <c r="G8" s="18">
        <v>0</v>
      </c>
      <c r="H8" s="46">
        <v>0</v>
      </c>
      <c r="I8" s="45">
        <v>0</v>
      </c>
      <c r="J8" s="42">
        <f t="shared" si="0"/>
        <v>0</v>
      </c>
      <c r="K8" s="27">
        <f t="shared" si="0"/>
        <v>0</v>
      </c>
    </row>
    <row r="9" spans="1:11" ht="22.5" customHeight="1" thickBot="1">
      <c r="A9" s="29">
        <v>5</v>
      </c>
      <c r="B9" s="11">
        <v>4</v>
      </c>
      <c r="C9" s="12">
        <v>3500</v>
      </c>
      <c r="D9" s="23">
        <v>4</v>
      </c>
      <c r="E9" s="24">
        <v>9395.25</v>
      </c>
      <c r="F9" s="17">
        <v>0</v>
      </c>
      <c r="G9" s="18">
        <v>0</v>
      </c>
      <c r="H9" s="46">
        <v>0</v>
      </c>
      <c r="I9" s="45">
        <v>0</v>
      </c>
      <c r="J9" s="42">
        <f t="shared" si="0"/>
        <v>8</v>
      </c>
      <c r="K9" s="27">
        <f t="shared" si="0"/>
        <v>12895.25</v>
      </c>
    </row>
    <row r="10" spans="1:11" ht="22.5" customHeight="1" thickBot="1">
      <c r="A10" s="29">
        <v>6</v>
      </c>
      <c r="B10" s="11">
        <v>6</v>
      </c>
      <c r="C10" s="12">
        <v>10500</v>
      </c>
      <c r="D10" s="23">
        <v>1</v>
      </c>
      <c r="E10" s="24">
        <v>500</v>
      </c>
      <c r="F10" s="17">
        <v>0</v>
      </c>
      <c r="G10" s="18">
        <v>0</v>
      </c>
      <c r="H10" s="46">
        <v>0</v>
      </c>
      <c r="I10" s="45">
        <v>0</v>
      </c>
      <c r="J10" s="42">
        <f t="shared" si="0"/>
        <v>7</v>
      </c>
      <c r="K10" s="27">
        <f t="shared" si="0"/>
        <v>11000</v>
      </c>
    </row>
    <row r="11" spans="1:11" ht="22.5" customHeight="1" thickBot="1">
      <c r="A11" s="29">
        <v>7</v>
      </c>
      <c r="B11" s="11">
        <v>3</v>
      </c>
      <c r="C11" s="12">
        <v>2500</v>
      </c>
      <c r="D11" s="23">
        <v>2</v>
      </c>
      <c r="E11" s="24">
        <v>1000</v>
      </c>
      <c r="F11" s="17">
        <v>0</v>
      </c>
      <c r="G11" s="18">
        <v>0</v>
      </c>
      <c r="H11" s="46">
        <v>0</v>
      </c>
      <c r="I11" s="45">
        <v>0</v>
      </c>
      <c r="J11" s="42">
        <f t="shared" si="0"/>
        <v>5</v>
      </c>
      <c r="K11" s="27">
        <f t="shared" si="0"/>
        <v>3500</v>
      </c>
    </row>
    <row r="12" spans="1:11" ht="22.5" customHeight="1" thickBot="1">
      <c r="A12" s="29">
        <v>8</v>
      </c>
      <c r="B12" s="11">
        <v>1</v>
      </c>
      <c r="C12" s="12">
        <v>2000</v>
      </c>
      <c r="D12" s="23">
        <v>2</v>
      </c>
      <c r="E12" s="24">
        <v>14855</v>
      </c>
      <c r="F12" s="17">
        <v>0</v>
      </c>
      <c r="G12" s="18">
        <v>0</v>
      </c>
      <c r="H12" s="46">
        <v>0</v>
      </c>
      <c r="I12" s="45">
        <v>0</v>
      </c>
      <c r="J12" s="42">
        <f t="shared" si="0"/>
        <v>3</v>
      </c>
      <c r="K12" s="27">
        <f t="shared" si="0"/>
        <v>16855</v>
      </c>
    </row>
    <row r="13" spans="1:11" ht="22.5" customHeight="1" thickBot="1">
      <c r="A13" s="29">
        <v>9</v>
      </c>
      <c r="B13" s="11">
        <v>0</v>
      </c>
      <c r="C13" s="12">
        <v>0</v>
      </c>
      <c r="D13" s="23">
        <v>0</v>
      </c>
      <c r="E13" s="24">
        <v>0</v>
      </c>
      <c r="F13" s="17">
        <v>0</v>
      </c>
      <c r="G13" s="18">
        <v>0</v>
      </c>
      <c r="H13" s="46">
        <v>0</v>
      </c>
      <c r="I13" s="45">
        <v>0</v>
      </c>
      <c r="J13" s="42">
        <f t="shared" si="0"/>
        <v>0</v>
      </c>
      <c r="K13" s="27">
        <f t="shared" si="0"/>
        <v>0</v>
      </c>
    </row>
    <row r="14" spans="1:11" ht="22.5" customHeight="1" thickBot="1">
      <c r="A14" s="29">
        <v>10</v>
      </c>
      <c r="B14" s="11">
        <v>0</v>
      </c>
      <c r="C14" s="12">
        <v>0</v>
      </c>
      <c r="D14" s="23">
        <v>0</v>
      </c>
      <c r="E14" s="24">
        <v>0</v>
      </c>
      <c r="F14" s="17">
        <v>0</v>
      </c>
      <c r="G14" s="18">
        <v>0</v>
      </c>
      <c r="H14" s="46">
        <v>0</v>
      </c>
      <c r="I14" s="45">
        <v>0</v>
      </c>
      <c r="J14" s="42">
        <f t="shared" si="0"/>
        <v>0</v>
      </c>
      <c r="K14" s="27">
        <f t="shared" si="0"/>
        <v>0</v>
      </c>
    </row>
    <row r="15" spans="1:11" ht="22.5" customHeight="1" thickBot="1">
      <c r="A15" s="29">
        <v>11</v>
      </c>
      <c r="B15" s="11">
        <v>0</v>
      </c>
      <c r="C15" s="12">
        <v>0</v>
      </c>
      <c r="D15" s="23">
        <v>1</v>
      </c>
      <c r="E15" s="24">
        <v>14355</v>
      </c>
      <c r="F15" s="17">
        <v>0</v>
      </c>
      <c r="G15" s="18">
        <v>0</v>
      </c>
      <c r="H15" s="46">
        <v>0</v>
      </c>
      <c r="I15" s="45">
        <v>0</v>
      </c>
      <c r="J15" s="42">
        <f t="shared" si="0"/>
        <v>1</v>
      </c>
      <c r="K15" s="27">
        <f t="shared" si="0"/>
        <v>14355</v>
      </c>
    </row>
    <row r="16" spans="1:11" ht="22.5" customHeight="1" thickBot="1">
      <c r="A16" s="29">
        <v>12</v>
      </c>
      <c r="B16" s="11">
        <v>1</v>
      </c>
      <c r="C16" s="12">
        <v>500</v>
      </c>
      <c r="D16" s="23">
        <v>1</v>
      </c>
      <c r="E16" s="24">
        <v>500</v>
      </c>
      <c r="F16" s="17">
        <v>0</v>
      </c>
      <c r="G16" s="18">
        <v>0</v>
      </c>
      <c r="H16" s="46">
        <v>0</v>
      </c>
      <c r="I16" s="45">
        <v>0</v>
      </c>
      <c r="J16" s="42">
        <f t="shared" si="0"/>
        <v>2</v>
      </c>
      <c r="K16" s="27">
        <f t="shared" si="0"/>
        <v>1000</v>
      </c>
    </row>
    <row r="17" spans="1:11" ht="22.5" customHeight="1" thickBot="1">
      <c r="A17" s="29">
        <v>13</v>
      </c>
      <c r="B17" s="11">
        <v>1</v>
      </c>
      <c r="C17" s="12">
        <v>3000</v>
      </c>
      <c r="D17" s="23">
        <v>0</v>
      </c>
      <c r="E17" s="24">
        <v>0</v>
      </c>
      <c r="F17" s="17">
        <v>0</v>
      </c>
      <c r="G17" s="18">
        <v>0</v>
      </c>
      <c r="H17" s="46">
        <v>0</v>
      </c>
      <c r="I17" s="45">
        <v>0</v>
      </c>
      <c r="J17" s="42">
        <f t="shared" si="0"/>
        <v>1</v>
      </c>
      <c r="K17" s="27">
        <f t="shared" si="0"/>
        <v>3000</v>
      </c>
    </row>
    <row r="18" spans="1:11" ht="22.5" customHeight="1" thickBot="1">
      <c r="A18" s="29">
        <v>14</v>
      </c>
      <c r="B18" s="11">
        <v>3</v>
      </c>
      <c r="C18" s="12">
        <v>1500</v>
      </c>
      <c r="D18" s="23">
        <v>0</v>
      </c>
      <c r="E18" s="24">
        <v>0</v>
      </c>
      <c r="F18" s="17">
        <v>0</v>
      </c>
      <c r="G18" s="18">
        <v>0</v>
      </c>
      <c r="H18" s="46">
        <v>0</v>
      </c>
      <c r="I18" s="45">
        <v>0</v>
      </c>
      <c r="J18" s="42">
        <f t="shared" si="0"/>
        <v>3</v>
      </c>
      <c r="K18" s="27">
        <f t="shared" si="0"/>
        <v>1500</v>
      </c>
    </row>
    <row r="19" spans="1:11" ht="22.5" customHeight="1" thickBot="1">
      <c r="A19" s="29">
        <v>15</v>
      </c>
      <c r="B19" s="11">
        <v>1</v>
      </c>
      <c r="C19" s="12">
        <v>500</v>
      </c>
      <c r="D19" s="23">
        <v>1</v>
      </c>
      <c r="E19" s="24">
        <v>500</v>
      </c>
      <c r="F19" s="17">
        <v>0</v>
      </c>
      <c r="G19" s="18">
        <v>0</v>
      </c>
      <c r="H19" s="46">
        <v>0</v>
      </c>
      <c r="I19" s="45">
        <v>0</v>
      </c>
      <c r="J19" s="42">
        <f t="shared" si="0"/>
        <v>2</v>
      </c>
      <c r="K19" s="27">
        <f t="shared" si="0"/>
        <v>1000</v>
      </c>
    </row>
    <row r="20" spans="1:11" ht="22.5" customHeight="1" thickBot="1">
      <c r="A20" s="29">
        <v>16</v>
      </c>
      <c r="B20" s="11">
        <v>0</v>
      </c>
      <c r="C20" s="12">
        <v>0</v>
      </c>
      <c r="D20" s="23">
        <v>0</v>
      </c>
      <c r="E20" s="24">
        <v>0</v>
      </c>
      <c r="F20" s="17">
        <v>0</v>
      </c>
      <c r="G20" s="18">
        <v>0</v>
      </c>
      <c r="H20" s="46">
        <v>0</v>
      </c>
      <c r="I20" s="45">
        <v>0</v>
      </c>
      <c r="J20" s="42">
        <f t="shared" si="0"/>
        <v>0</v>
      </c>
      <c r="K20" s="27">
        <f t="shared" si="0"/>
        <v>0</v>
      </c>
    </row>
    <row r="21" spans="1:11" ht="22.5" customHeight="1" thickBot="1">
      <c r="A21" s="29">
        <v>17</v>
      </c>
      <c r="B21" s="11">
        <v>0</v>
      </c>
      <c r="C21" s="12">
        <v>0</v>
      </c>
      <c r="D21" s="23">
        <v>0</v>
      </c>
      <c r="E21" s="24">
        <v>0</v>
      </c>
      <c r="F21" s="17">
        <v>0</v>
      </c>
      <c r="G21" s="18">
        <v>0</v>
      </c>
      <c r="H21" s="46">
        <v>0</v>
      </c>
      <c r="I21" s="45">
        <v>0</v>
      </c>
      <c r="J21" s="42">
        <f t="shared" si="0"/>
        <v>0</v>
      </c>
      <c r="K21" s="27">
        <f t="shared" si="0"/>
        <v>0</v>
      </c>
    </row>
    <row r="22" spans="1:11" ht="22.5" customHeight="1" thickBot="1">
      <c r="A22" s="29">
        <v>18</v>
      </c>
      <c r="B22" s="11">
        <v>0</v>
      </c>
      <c r="C22" s="12">
        <v>0</v>
      </c>
      <c r="D22" s="23">
        <v>0</v>
      </c>
      <c r="E22" s="24">
        <v>0</v>
      </c>
      <c r="F22" s="17">
        <v>0</v>
      </c>
      <c r="G22" s="18">
        <v>0</v>
      </c>
      <c r="H22" s="46">
        <v>0</v>
      </c>
      <c r="I22" s="45">
        <v>0</v>
      </c>
      <c r="J22" s="42">
        <f t="shared" si="0"/>
        <v>0</v>
      </c>
      <c r="K22" s="27">
        <f t="shared" si="0"/>
        <v>0</v>
      </c>
    </row>
    <row r="23" spans="1:11" ht="22.5" customHeight="1" thickBot="1">
      <c r="A23" s="29">
        <v>19</v>
      </c>
      <c r="B23" s="11">
        <v>6</v>
      </c>
      <c r="C23" s="12">
        <v>12000</v>
      </c>
      <c r="D23" s="23">
        <v>1</v>
      </c>
      <c r="E23" s="24">
        <v>500</v>
      </c>
      <c r="F23" s="17">
        <v>0</v>
      </c>
      <c r="G23" s="18">
        <v>0</v>
      </c>
      <c r="H23" s="46">
        <v>0</v>
      </c>
      <c r="I23" s="45">
        <v>0</v>
      </c>
      <c r="J23" s="42">
        <f t="shared" si="0"/>
        <v>7</v>
      </c>
      <c r="K23" s="27">
        <f t="shared" si="0"/>
        <v>12500</v>
      </c>
    </row>
    <row r="24" spans="1:11" ht="22.5" customHeight="1" thickBot="1">
      <c r="A24" s="29">
        <v>20</v>
      </c>
      <c r="B24" s="11">
        <v>2</v>
      </c>
      <c r="C24" s="12">
        <v>3500</v>
      </c>
      <c r="D24" s="23">
        <v>2</v>
      </c>
      <c r="E24" s="24">
        <v>1000</v>
      </c>
      <c r="F24" s="17">
        <v>0</v>
      </c>
      <c r="G24" s="18">
        <v>0</v>
      </c>
      <c r="H24" s="46">
        <v>0</v>
      </c>
      <c r="I24" s="45">
        <v>0</v>
      </c>
      <c r="J24" s="42">
        <f t="shared" si="0"/>
        <v>4</v>
      </c>
      <c r="K24" s="27">
        <f t="shared" si="0"/>
        <v>4500</v>
      </c>
    </row>
    <row r="25" spans="1:11" ht="22.5" customHeight="1" thickBot="1">
      <c r="A25" s="29">
        <v>21</v>
      </c>
      <c r="B25" s="11">
        <v>2</v>
      </c>
      <c r="C25" s="12">
        <v>1000</v>
      </c>
      <c r="D25" s="23">
        <v>1</v>
      </c>
      <c r="E25" s="24">
        <v>500</v>
      </c>
      <c r="F25" s="17">
        <v>0</v>
      </c>
      <c r="G25" s="18">
        <v>0</v>
      </c>
      <c r="H25" s="46">
        <v>0</v>
      </c>
      <c r="I25" s="45">
        <v>0</v>
      </c>
      <c r="J25" s="42">
        <f t="shared" si="0"/>
        <v>3</v>
      </c>
      <c r="K25" s="27">
        <f t="shared" si="0"/>
        <v>1500</v>
      </c>
    </row>
    <row r="26" spans="1:11" ht="22.5" customHeight="1" thickBot="1">
      <c r="A26" s="29">
        <v>22</v>
      </c>
      <c r="B26" s="11">
        <v>0</v>
      </c>
      <c r="C26" s="12">
        <v>0</v>
      </c>
      <c r="D26" s="23">
        <v>0</v>
      </c>
      <c r="E26" s="24">
        <v>0</v>
      </c>
      <c r="F26" s="17">
        <v>0</v>
      </c>
      <c r="G26" s="18">
        <v>0</v>
      </c>
      <c r="H26" s="46">
        <v>0</v>
      </c>
      <c r="I26" s="45">
        <v>0</v>
      </c>
      <c r="J26" s="42">
        <f t="shared" si="0"/>
        <v>0</v>
      </c>
      <c r="K26" s="27">
        <f t="shared" si="0"/>
        <v>0</v>
      </c>
    </row>
    <row r="27" spans="1:11" ht="22.5" customHeight="1" thickBot="1">
      <c r="A27" s="29">
        <v>23</v>
      </c>
      <c r="B27" s="11">
        <v>0</v>
      </c>
      <c r="C27" s="12">
        <v>0</v>
      </c>
      <c r="D27" s="23">
        <v>1</v>
      </c>
      <c r="E27" s="24">
        <v>23925</v>
      </c>
      <c r="F27" s="17">
        <v>0</v>
      </c>
      <c r="G27" s="18">
        <v>0</v>
      </c>
      <c r="H27" s="46">
        <v>0</v>
      </c>
      <c r="I27" s="45">
        <v>0</v>
      </c>
      <c r="J27" s="42">
        <f t="shared" si="0"/>
        <v>1</v>
      </c>
      <c r="K27" s="27">
        <f t="shared" si="0"/>
        <v>23925</v>
      </c>
    </row>
    <row r="28" spans="1:11" ht="22.5" customHeight="1" thickBot="1">
      <c r="A28" s="29">
        <v>24</v>
      </c>
      <c r="B28" s="11">
        <v>0</v>
      </c>
      <c r="C28" s="12">
        <v>0</v>
      </c>
      <c r="D28" s="23">
        <v>0</v>
      </c>
      <c r="E28" s="24">
        <v>0</v>
      </c>
      <c r="F28" s="17">
        <v>0</v>
      </c>
      <c r="G28" s="18">
        <v>0</v>
      </c>
      <c r="H28" s="46">
        <v>0</v>
      </c>
      <c r="I28" s="45">
        <v>0</v>
      </c>
      <c r="J28" s="42">
        <f t="shared" si="0"/>
        <v>0</v>
      </c>
      <c r="K28" s="27">
        <f t="shared" si="0"/>
        <v>0</v>
      </c>
    </row>
    <row r="29" spans="1:11" ht="22.5" customHeight="1" thickBot="1">
      <c r="A29" s="29">
        <v>25</v>
      </c>
      <c r="B29" s="11">
        <v>0</v>
      </c>
      <c r="C29" s="12">
        <v>0</v>
      </c>
      <c r="D29" s="23">
        <v>0</v>
      </c>
      <c r="E29" s="24">
        <v>0</v>
      </c>
      <c r="F29" s="17">
        <v>0</v>
      </c>
      <c r="G29" s="18">
        <v>0</v>
      </c>
      <c r="H29" s="46">
        <v>0</v>
      </c>
      <c r="I29" s="45">
        <v>0</v>
      </c>
      <c r="J29" s="42">
        <f t="shared" si="0"/>
        <v>0</v>
      </c>
      <c r="K29" s="27">
        <f t="shared" si="0"/>
        <v>0</v>
      </c>
    </row>
    <row r="30" spans="1:11" ht="22.5" customHeight="1" thickBot="1">
      <c r="A30" s="29">
        <v>26</v>
      </c>
      <c r="B30" s="11">
        <v>2</v>
      </c>
      <c r="C30" s="12">
        <v>3000</v>
      </c>
      <c r="D30" s="23">
        <v>2</v>
      </c>
      <c r="E30" s="24">
        <v>4088.75</v>
      </c>
      <c r="F30" s="17">
        <v>0</v>
      </c>
      <c r="G30" s="18">
        <v>0</v>
      </c>
      <c r="H30" s="46">
        <v>0</v>
      </c>
      <c r="I30" s="45">
        <v>0</v>
      </c>
      <c r="J30" s="42">
        <f t="shared" si="0"/>
        <v>4</v>
      </c>
      <c r="K30" s="27">
        <f t="shared" si="0"/>
        <v>7088.75</v>
      </c>
    </row>
    <row r="31" spans="1:11" ht="22.5" customHeight="1" thickBot="1">
      <c r="A31" s="29">
        <v>27</v>
      </c>
      <c r="B31" s="11">
        <v>0</v>
      </c>
      <c r="C31" s="12">
        <v>0</v>
      </c>
      <c r="D31" s="23">
        <v>0</v>
      </c>
      <c r="E31" s="24">
        <v>0</v>
      </c>
      <c r="F31" s="17">
        <v>0</v>
      </c>
      <c r="G31" s="18">
        <v>0</v>
      </c>
      <c r="H31" s="46">
        <v>0</v>
      </c>
      <c r="I31" s="45">
        <v>0</v>
      </c>
      <c r="J31" s="42">
        <f t="shared" si="0"/>
        <v>0</v>
      </c>
      <c r="K31" s="27">
        <f t="shared" si="0"/>
        <v>0</v>
      </c>
    </row>
    <row r="32" spans="1:11" ht="22.5" customHeight="1" thickBot="1">
      <c r="A32" s="29">
        <v>28</v>
      </c>
      <c r="B32" s="11">
        <v>0</v>
      </c>
      <c r="C32" s="12">
        <v>0</v>
      </c>
      <c r="D32" s="23">
        <v>1</v>
      </c>
      <c r="E32" s="24">
        <v>5742</v>
      </c>
      <c r="F32" s="17">
        <v>0</v>
      </c>
      <c r="G32" s="18">
        <v>0</v>
      </c>
      <c r="H32" s="46">
        <v>0</v>
      </c>
      <c r="I32" s="45">
        <v>0</v>
      </c>
      <c r="J32" s="42">
        <f t="shared" si="0"/>
        <v>1</v>
      </c>
      <c r="K32" s="27">
        <f t="shared" si="0"/>
        <v>5742</v>
      </c>
    </row>
    <row r="33" spans="1:11" ht="22.5" customHeight="1" thickBot="1">
      <c r="A33" s="29">
        <v>29</v>
      </c>
      <c r="B33" s="11">
        <v>0</v>
      </c>
      <c r="C33" s="12">
        <v>0</v>
      </c>
      <c r="D33" s="23">
        <v>0</v>
      </c>
      <c r="E33" s="24">
        <v>0</v>
      </c>
      <c r="F33" s="17">
        <v>0</v>
      </c>
      <c r="G33" s="18">
        <v>0</v>
      </c>
      <c r="H33" s="46">
        <v>0</v>
      </c>
      <c r="I33" s="45">
        <v>0</v>
      </c>
      <c r="J33" s="42">
        <f t="shared" si="0"/>
        <v>0</v>
      </c>
      <c r="K33" s="27">
        <f t="shared" si="0"/>
        <v>0</v>
      </c>
    </row>
    <row r="34" spans="1:11" ht="22.5" customHeight="1" thickBot="1">
      <c r="A34" s="29">
        <v>30</v>
      </c>
      <c r="B34" s="11">
        <v>0</v>
      </c>
      <c r="C34" s="12">
        <v>0</v>
      </c>
      <c r="D34" s="23">
        <v>0</v>
      </c>
      <c r="E34" s="24">
        <v>0</v>
      </c>
      <c r="F34" s="17">
        <v>0</v>
      </c>
      <c r="G34" s="18">
        <v>0</v>
      </c>
      <c r="H34" s="46">
        <v>0</v>
      </c>
      <c r="I34" s="45">
        <v>0</v>
      </c>
      <c r="J34" s="42">
        <f t="shared" si="0"/>
        <v>0</v>
      </c>
      <c r="K34" s="27">
        <f t="shared" si="0"/>
        <v>0</v>
      </c>
    </row>
    <row r="35" spans="1:11" ht="22.5" customHeight="1" thickBot="1">
      <c r="A35" s="29">
        <v>31</v>
      </c>
      <c r="B35" s="11">
        <v>0</v>
      </c>
      <c r="C35" s="12">
        <v>0</v>
      </c>
      <c r="D35" s="23">
        <v>0</v>
      </c>
      <c r="E35" s="24">
        <v>0</v>
      </c>
      <c r="F35" s="17">
        <v>0</v>
      </c>
      <c r="G35" s="18">
        <v>0</v>
      </c>
      <c r="H35" s="46">
        <v>0</v>
      </c>
      <c r="I35" s="45">
        <v>0</v>
      </c>
      <c r="J35" s="42">
        <f t="shared" si="0"/>
        <v>0</v>
      </c>
      <c r="K35" s="27">
        <f t="shared" si="0"/>
        <v>0</v>
      </c>
    </row>
    <row r="36" spans="1:11" ht="24" customHeight="1" thickBot="1">
      <c r="A36" s="5" t="s">
        <v>8</v>
      </c>
      <c r="B36" s="5">
        <f aca="true" t="shared" si="1" ref="B36:K36">SUM(B5:B35)</f>
        <v>32</v>
      </c>
      <c r="C36" s="6">
        <f t="shared" si="1"/>
        <v>43500</v>
      </c>
      <c r="D36" s="5">
        <f t="shared" si="1"/>
        <v>22</v>
      </c>
      <c r="E36" s="6">
        <f t="shared" si="1"/>
        <v>114184</v>
      </c>
      <c r="F36" s="5">
        <f t="shared" si="1"/>
        <v>0</v>
      </c>
      <c r="G36" s="6">
        <f t="shared" si="1"/>
        <v>0</v>
      </c>
      <c r="H36" s="5">
        <f t="shared" si="1"/>
        <v>0</v>
      </c>
      <c r="I36" s="6">
        <f t="shared" si="1"/>
        <v>0</v>
      </c>
      <c r="J36" s="5">
        <f t="shared" si="1"/>
        <v>54</v>
      </c>
      <c r="K36" s="6">
        <f t="shared" si="1"/>
        <v>157684</v>
      </c>
    </row>
    <row r="37" spans="1:11" ht="6.75" customHeight="1" thickBot="1">
      <c r="A37" s="2"/>
      <c r="B37" s="2"/>
      <c r="C37" s="3"/>
      <c r="D37" s="2"/>
      <c r="E37" s="3"/>
      <c r="F37" s="2"/>
      <c r="G37" s="3"/>
      <c r="H37" s="3"/>
      <c r="I37" s="3"/>
      <c r="J37" s="2"/>
      <c r="K37" s="3"/>
    </row>
    <row r="38" spans="1:11" ht="22.5" customHeight="1" thickTop="1">
      <c r="A38" s="65" t="s">
        <v>9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1" ht="22.5" customHeight="1">
      <c r="A39" s="68" t="s">
        <v>10</v>
      </c>
      <c r="B39" s="70" t="s">
        <v>11</v>
      </c>
      <c r="C39" s="71"/>
      <c r="D39" s="70" t="s">
        <v>12</v>
      </c>
      <c r="E39" s="71"/>
      <c r="F39" s="70" t="s">
        <v>13</v>
      </c>
      <c r="G39" s="71"/>
      <c r="H39" s="70" t="s">
        <v>18</v>
      </c>
      <c r="I39" s="71"/>
      <c r="J39" s="70" t="s">
        <v>2</v>
      </c>
      <c r="K39" s="71"/>
    </row>
    <row r="40" spans="1:11" ht="22.5" customHeight="1">
      <c r="A40" s="69"/>
      <c r="B40" s="30" t="s">
        <v>6</v>
      </c>
      <c r="C40" s="31" t="s">
        <v>7</v>
      </c>
      <c r="D40" s="30" t="s">
        <v>6</v>
      </c>
      <c r="E40" s="31" t="s">
        <v>7</v>
      </c>
      <c r="F40" s="30" t="s">
        <v>6</v>
      </c>
      <c r="G40" s="31" t="s">
        <v>7</v>
      </c>
      <c r="H40" s="30" t="s">
        <v>6</v>
      </c>
      <c r="I40" s="31" t="s">
        <v>7</v>
      </c>
      <c r="J40" s="32" t="s">
        <v>6</v>
      </c>
      <c r="K40" s="33" t="s">
        <v>7</v>
      </c>
    </row>
    <row r="41" spans="1:11" ht="22.5" customHeight="1">
      <c r="A41" s="30" t="s">
        <v>14</v>
      </c>
      <c r="B41" s="30">
        <v>30</v>
      </c>
      <c r="C41" s="31">
        <v>155600</v>
      </c>
      <c r="D41" s="30">
        <v>27</v>
      </c>
      <c r="E41" s="31">
        <v>612500</v>
      </c>
      <c r="F41" s="30">
        <v>1</v>
      </c>
      <c r="G41" s="31">
        <v>14000</v>
      </c>
      <c r="H41" s="47">
        <v>0</v>
      </c>
      <c r="I41" s="31">
        <v>0</v>
      </c>
      <c r="J41" s="34">
        <f>B41+D41+F41+H41</f>
        <v>58</v>
      </c>
      <c r="K41" s="35">
        <f>C41+E41+G41</f>
        <v>782100</v>
      </c>
    </row>
    <row r="42" spans="1:11" ht="22.5" customHeight="1">
      <c r="A42" s="30" t="s">
        <v>15</v>
      </c>
      <c r="B42" s="30">
        <f aca="true" t="shared" si="2" ref="B42:K42">B36</f>
        <v>32</v>
      </c>
      <c r="C42" s="31">
        <f t="shared" si="2"/>
        <v>43500</v>
      </c>
      <c r="D42" s="30">
        <f t="shared" si="2"/>
        <v>22</v>
      </c>
      <c r="E42" s="31">
        <f t="shared" si="2"/>
        <v>114184</v>
      </c>
      <c r="F42" s="30">
        <f t="shared" si="2"/>
        <v>0</v>
      </c>
      <c r="G42" s="31">
        <f t="shared" si="2"/>
        <v>0</v>
      </c>
      <c r="H42" s="48">
        <v>1</v>
      </c>
      <c r="I42" s="37">
        <v>0</v>
      </c>
      <c r="J42" s="36">
        <f t="shared" si="2"/>
        <v>54</v>
      </c>
      <c r="K42" s="37">
        <f t="shared" si="2"/>
        <v>157684</v>
      </c>
    </row>
    <row r="43" spans="1:11" ht="22.5" customHeight="1">
      <c r="A43" s="60" t="s">
        <v>16</v>
      </c>
      <c r="B43" s="60">
        <f aca="true" t="shared" si="3" ref="B43:K43">B42-B41</f>
        <v>2</v>
      </c>
      <c r="C43" s="58">
        <f t="shared" si="3"/>
        <v>-112100</v>
      </c>
      <c r="D43" s="60">
        <f t="shared" si="3"/>
        <v>-5</v>
      </c>
      <c r="E43" s="58">
        <f t="shared" si="3"/>
        <v>-498316</v>
      </c>
      <c r="F43" s="60">
        <f t="shared" si="3"/>
        <v>-1</v>
      </c>
      <c r="G43" s="58">
        <f t="shared" si="3"/>
        <v>-14000</v>
      </c>
      <c r="H43" s="60">
        <f>H42-H41</f>
        <v>1</v>
      </c>
      <c r="I43" s="58">
        <f>I42-I41</f>
        <v>0</v>
      </c>
      <c r="J43" s="60">
        <f t="shared" si="3"/>
        <v>-4</v>
      </c>
      <c r="K43" s="58">
        <f t="shared" si="3"/>
        <v>-624416</v>
      </c>
    </row>
    <row r="44" spans="1:11" ht="22.5" customHeight="1" thickBot="1">
      <c r="A44" s="61"/>
      <c r="B44" s="61"/>
      <c r="C44" s="59"/>
      <c r="D44" s="61"/>
      <c r="E44" s="59"/>
      <c r="F44" s="61"/>
      <c r="G44" s="59"/>
      <c r="H44" s="61"/>
      <c r="I44" s="59"/>
      <c r="J44" s="61"/>
      <c r="K44" s="59"/>
    </row>
    <row r="45" spans="1:11" ht="7.5" customHeight="1" thickBot="1" thickTop="1">
      <c r="A45" s="2"/>
      <c r="B45" s="2"/>
      <c r="C45" s="3"/>
      <c r="D45" s="2"/>
      <c r="E45" s="3"/>
      <c r="F45" s="2"/>
      <c r="G45" s="3"/>
      <c r="H45" s="3"/>
      <c r="I45" s="3"/>
      <c r="J45" s="2"/>
      <c r="K45" s="3"/>
    </row>
    <row r="46" spans="1:11" ht="22.5" customHeight="1" thickTop="1">
      <c r="A46" s="62" t="s">
        <v>20</v>
      </c>
      <c r="B46" s="63"/>
      <c r="C46" s="63"/>
      <c r="D46" s="63"/>
      <c r="E46" s="63"/>
      <c r="F46" s="63"/>
      <c r="G46" s="63"/>
      <c r="H46" s="63"/>
      <c r="I46" s="63"/>
      <c r="J46" s="63"/>
      <c r="K46" s="64"/>
    </row>
    <row r="47" spans="1:11" ht="22.5" customHeight="1">
      <c r="A47" s="54" t="s">
        <v>10</v>
      </c>
      <c r="B47" s="56" t="s">
        <v>11</v>
      </c>
      <c r="C47" s="57"/>
      <c r="D47" s="56" t="s">
        <v>12</v>
      </c>
      <c r="E47" s="57"/>
      <c r="F47" s="56" t="s">
        <v>13</v>
      </c>
      <c r="G47" s="57"/>
      <c r="H47" s="56" t="s">
        <v>18</v>
      </c>
      <c r="I47" s="57"/>
      <c r="J47" s="56" t="s">
        <v>2</v>
      </c>
      <c r="K47" s="57"/>
    </row>
    <row r="48" spans="1:11" ht="22.5" customHeight="1">
      <c r="A48" s="55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19" t="s">
        <v>6</v>
      </c>
      <c r="I48" s="20" t="s">
        <v>7</v>
      </c>
      <c r="J48" s="38" t="s">
        <v>6</v>
      </c>
      <c r="K48" s="39" t="s">
        <v>7</v>
      </c>
    </row>
    <row r="49" spans="1:11" ht="22.5" customHeight="1">
      <c r="A49" s="19" t="s">
        <v>14</v>
      </c>
      <c r="B49" s="19">
        <v>30</v>
      </c>
      <c r="C49" s="20">
        <v>155600</v>
      </c>
      <c r="D49" s="19">
        <v>27</v>
      </c>
      <c r="E49" s="20">
        <v>612500</v>
      </c>
      <c r="F49" s="19">
        <v>1</v>
      </c>
      <c r="G49" s="20">
        <v>14000</v>
      </c>
      <c r="H49" s="19">
        <f>0+H41</f>
        <v>0</v>
      </c>
      <c r="I49" s="20">
        <f>0+I41</f>
        <v>0</v>
      </c>
      <c r="J49" s="40">
        <f>B49+D49+F49+H49</f>
        <v>58</v>
      </c>
      <c r="K49" s="41">
        <f>C49+E49+G49</f>
        <v>782100</v>
      </c>
    </row>
    <row r="50" spans="1:11" ht="22.5" customHeight="1">
      <c r="A50" s="19" t="s">
        <v>15</v>
      </c>
      <c r="B50" s="19">
        <f aca="true" t="shared" si="4" ref="B50:I50">B36</f>
        <v>32</v>
      </c>
      <c r="C50" s="20">
        <f t="shared" si="4"/>
        <v>43500</v>
      </c>
      <c r="D50" s="19">
        <f t="shared" si="4"/>
        <v>22</v>
      </c>
      <c r="E50" s="20">
        <f t="shared" si="4"/>
        <v>114184</v>
      </c>
      <c r="F50" s="19">
        <f t="shared" si="4"/>
        <v>0</v>
      </c>
      <c r="G50" s="20">
        <f t="shared" si="4"/>
        <v>0</v>
      </c>
      <c r="H50" s="19">
        <f t="shared" si="4"/>
        <v>0</v>
      </c>
      <c r="I50" s="20">
        <f t="shared" si="4"/>
        <v>0</v>
      </c>
      <c r="J50" s="40">
        <f>B50+D50+F50+H50</f>
        <v>54</v>
      </c>
      <c r="K50" s="41">
        <f>C50+E50+G50</f>
        <v>157684</v>
      </c>
    </row>
    <row r="51" spans="1:11" ht="22.5" customHeight="1">
      <c r="A51" s="49" t="s">
        <v>16</v>
      </c>
      <c r="B51" s="49">
        <f aca="true" t="shared" si="5" ref="B51:K51">B50-B49</f>
        <v>2</v>
      </c>
      <c r="C51" s="51">
        <f t="shared" si="5"/>
        <v>-112100</v>
      </c>
      <c r="D51" s="49">
        <f t="shared" si="5"/>
        <v>-5</v>
      </c>
      <c r="E51" s="51">
        <f t="shared" si="5"/>
        <v>-498316</v>
      </c>
      <c r="F51" s="49">
        <f t="shared" si="5"/>
        <v>-1</v>
      </c>
      <c r="G51" s="51">
        <f t="shared" si="5"/>
        <v>-14000</v>
      </c>
      <c r="H51" s="49">
        <f>H50-H49</f>
        <v>0</v>
      </c>
      <c r="I51" s="51">
        <f>I50-I49</f>
        <v>0</v>
      </c>
      <c r="J51" s="49">
        <f t="shared" si="5"/>
        <v>-4</v>
      </c>
      <c r="K51" s="51">
        <f t="shared" si="5"/>
        <v>-624416</v>
      </c>
    </row>
    <row r="52" spans="1:11" ht="22.5" customHeight="1" thickBot="1">
      <c r="A52" s="50"/>
      <c r="B52" s="50"/>
      <c r="C52" s="52"/>
      <c r="D52" s="50"/>
      <c r="E52" s="52"/>
      <c r="F52" s="50"/>
      <c r="G52" s="52"/>
      <c r="H52" s="50"/>
      <c r="I52" s="52"/>
      <c r="J52" s="50"/>
      <c r="K52" s="52"/>
    </row>
    <row r="53" spans="1:11" ht="22.5" customHeight="1" thickTop="1">
      <c r="A53" s="53"/>
      <c r="B53" s="53"/>
      <c r="C53" s="53"/>
      <c r="D53" s="53"/>
      <c r="E53" s="53"/>
      <c r="F53" s="53"/>
      <c r="G53" s="53"/>
      <c r="H53" s="3"/>
      <c r="I53" s="3"/>
      <c r="J53" s="2"/>
      <c r="K53" s="3"/>
    </row>
    <row r="54" spans="1:11" ht="22.5" customHeight="1">
      <c r="A54" s="2"/>
      <c r="B54" s="2"/>
      <c r="C54" s="3"/>
      <c r="D54" s="2"/>
      <c r="E54" s="3"/>
      <c r="F54" s="2"/>
      <c r="G54" s="3"/>
      <c r="H54" s="3"/>
      <c r="I54" s="3"/>
      <c r="J54" s="2"/>
      <c r="K54" s="3"/>
    </row>
    <row r="55" spans="1:11" ht="22.5" customHeight="1">
      <c r="A55" s="2"/>
      <c r="B55" s="2"/>
      <c r="C55" s="3"/>
      <c r="D55" s="2"/>
      <c r="E55" s="3"/>
      <c r="F55" s="2"/>
      <c r="G55" s="3"/>
      <c r="H55" s="3"/>
      <c r="I55" s="3"/>
      <c r="J55" s="2"/>
      <c r="K55" s="3"/>
    </row>
    <row r="56" spans="1:11" ht="22.5" customHeight="1">
      <c r="A56" s="2"/>
      <c r="B56" s="2"/>
      <c r="C56" s="3"/>
      <c r="D56" s="2"/>
      <c r="E56" s="3"/>
      <c r="F56" s="2"/>
      <c r="G56" s="3"/>
      <c r="H56" s="3"/>
      <c r="I56" s="3"/>
      <c r="J56" s="2"/>
      <c r="K56" s="3"/>
    </row>
    <row r="57" spans="1:11" ht="22.5" customHeight="1">
      <c r="A57" s="2"/>
      <c r="B57" s="2"/>
      <c r="C57" s="3"/>
      <c r="D57" s="2"/>
      <c r="E57" s="3"/>
      <c r="F57" s="2"/>
      <c r="G57" s="3"/>
      <c r="H57" s="3"/>
      <c r="I57" s="3"/>
      <c r="J57" s="2"/>
      <c r="K57" s="3"/>
    </row>
    <row r="58" spans="1:11" ht="22.5" customHeight="1">
      <c r="A58" s="2"/>
      <c r="B58" s="2"/>
      <c r="C58" s="3"/>
      <c r="D58" s="2"/>
      <c r="E58" s="3"/>
      <c r="F58" s="2"/>
      <c r="G58" s="3"/>
      <c r="H58" s="3"/>
      <c r="I58" s="3"/>
      <c r="J58" s="2"/>
      <c r="K58" s="3"/>
    </row>
    <row r="59" spans="1:11" ht="21.75" customHeight="1">
      <c r="A59" s="2"/>
      <c r="B59" s="2"/>
      <c r="C59" s="3"/>
      <c r="D59" s="2"/>
      <c r="E59" s="3"/>
      <c r="F59" s="2"/>
      <c r="G59" s="3"/>
      <c r="H59" s="3"/>
      <c r="I59" s="3"/>
      <c r="J59" s="2"/>
      <c r="K59" s="3"/>
    </row>
    <row r="60" spans="1:11" ht="21.75" customHeight="1">
      <c r="A60" s="2"/>
      <c r="B60" s="2"/>
      <c r="C60" s="3"/>
      <c r="D60" s="2"/>
      <c r="E60" s="3"/>
      <c r="F60" s="2"/>
      <c r="G60" s="3"/>
      <c r="H60" s="3"/>
      <c r="I60" s="3"/>
      <c r="J60" s="2"/>
      <c r="K60" s="3"/>
    </row>
    <row r="61" spans="1:11" ht="21.75" customHeight="1">
      <c r="A61" s="2"/>
      <c r="B61" s="2"/>
      <c r="C61" s="3"/>
      <c r="D61" s="2"/>
      <c r="E61" s="3"/>
      <c r="F61" s="2"/>
      <c r="G61" s="3"/>
      <c r="H61" s="3"/>
      <c r="I61" s="3"/>
      <c r="J61" s="2"/>
      <c r="K61" s="3"/>
    </row>
    <row r="62" spans="1:11" ht="21.75" customHeight="1">
      <c r="A62" s="2"/>
      <c r="B62" s="2"/>
      <c r="C62" s="3"/>
      <c r="D62" s="2"/>
      <c r="E62" s="3"/>
      <c r="F62" s="2"/>
      <c r="G62" s="3"/>
      <c r="H62" s="3"/>
      <c r="I62" s="3"/>
      <c r="J62" s="2"/>
      <c r="K62" s="3"/>
    </row>
    <row r="63" spans="1:11" ht="21.75" customHeight="1">
      <c r="A63" s="2"/>
      <c r="B63" s="2"/>
      <c r="C63" s="3"/>
      <c r="D63" s="2"/>
      <c r="E63" s="3"/>
      <c r="F63" s="2"/>
      <c r="G63" s="3"/>
      <c r="H63" s="3"/>
      <c r="I63" s="3"/>
      <c r="J63" s="2"/>
      <c r="K63" s="3"/>
    </row>
    <row r="64" spans="1:11" ht="21.75" customHeight="1">
      <c r="A64" s="2"/>
      <c r="B64" s="2"/>
      <c r="C64" s="3"/>
      <c r="D64" s="2"/>
      <c r="E64" s="3"/>
      <c r="F64" s="2"/>
      <c r="G64" s="3"/>
      <c r="H64" s="3"/>
      <c r="I64" s="3"/>
      <c r="J64" s="2"/>
      <c r="K64" s="3"/>
    </row>
    <row r="65" spans="1:11" ht="21.75" customHeight="1">
      <c r="A65" s="2"/>
      <c r="B65" s="2"/>
      <c r="C65" s="3"/>
      <c r="D65" s="2"/>
      <c r="E65" s="3"/>
      <c r="F65" s="2"/>
      <c r="G65" s="3"/>
      <c r="H65" s="3"/>
      <c r="I65" s="3"/>
      <c r="J65" s="2"/>
      <c r="K65" s="3"/>
    </row>
    <row r="66" spans="1:11" ht="21.75" customHeight="1">
      <c r="A66" s="2"/>
      <c r="B66" s="2"/>
      <c r="C66" s="3"/>
      <c r="D66" s="2"/>
      <c r="E66" s="3"/>
      <c r="F66" s="2"/>
      <c r="G66" s="3"/>
      <c r="H66" s="3"/>
      <c r="I66" s="3"/>
      <c r="J66" s="2"/>
      <c r="K66" s="3"/>
    </row>
    <row r="67" spans="1:11" ht="21.75" customHeight="1">
      <c r="A67" s="2"/>
      <c r="B67" s="2"/>
      <c r="C67" s="3"/>
      <c r="D67" s="2"/>
      <c r="E67" s="3"/>
      <c r="F67" s="2"/>
      <c r="G67" s="3"/>
      <c r="H67" s="3"/>
      <c r="I67" s="3"/>
      <c r="J67" s="2"/>
      <c r="K67" s="3"/>
    </row>
    <row r="68" spans="1:11" ht="21.75" customHeight="1">
      <c r="A68" s="2"/>
      <c r="B68" s="2"/>
      <c r="C68" s="3"/>
      <c r="D68" s="2"/>
      <c r="E68" s="3"/>
      <c r="F68" s="2"/>
      <c r="G68" s="3"/>
      <c r="H68" s="3"/>
      <c r="I68" s="3"/>
      <c r="J68" s="2"/>
      <c r="K68" s="3"/>
    </row>
    <row r="69" spans="1:11" ht="21.75" customHeight="1">
      <c r="A69" s="2"/>
      <c r="B69" s="2"/>
      <c r="C69" s="3"/>
      <c r="D69" s="2"/>
      <c r="E69" s="3"/>
      <c r="F69" s="2"/>
      <c r="G69" s="3"/>
      <c r="H69" s="3"/>
      <c r="I69" s="3"/>
      <c r="J69" s="2"/>
      <c r="K69" s="3"/>
    </row>
    <row r="70" spans="1:11" ht="21.75" customHeight="1">
      <c r="A70" s="2"/>
      <c r="B70" s="2"/>
      <c r="C70" s="3"/>
      <c r="D70" s="2"/>
      <c r="E70" s="3"/>
      <c r="F70" s="2"/>
      <c r="G70" s="3"/>
      <c r="H70" s="3"/>
      <c r="I70" s="3"/>
      <c r="J70" s="2"/>
      <c r="K70" s="3"/>
    </row>
    <row r="71" spans="1:11" ht="21.75" customHeight="1">
      <c r="A71" s="2"/>
      <c r="B71" s="2"/>
      <c r="C71" s="3"/>
      <c r="D71" s="2"/>
      <c r="E71" s="3"/>
      <c r="F71" s="2"/>
      <c r="G71" s="3"/>
      <c r="H71" s="3"/>
      <c r="I71" s="3"/>
      <c r="J71" s="2"/>
      <c r="K71" s="3"/>
    </row>
    <row r="72" spans="1:11" ht="21.75" customHeight="1">
      <c r="A72" s="2"/>
      <c r="B72" s="2"/>
      <c r="C72" s="3"/>
      <c r="D72" s="2"/>
      <c r="E72" s="3"/>
      <c r="F72" s="2"/>
      <c r="G72" s="3"/>
      <c r="H72" s="3"/>
      <c r="I72" s="3"/>
      <c r="J72" s="2"/>
      <c r="K72" s="3"/>
    </row>
    <row r="73" spans="1:11" ht="21.75" customHeight="1">
      <c r="A73" s="2"/>
      <c r="B73" s="2"/>
      <c r="C73" s="3"/>
      <c r="D73" s="2"/>
      <c r="E73" s="3"/>
      <c r="F73" s="2"/>
      <c r="G73" s="3"/>
      <c r="H73" s="3"/>
      <c r="I73" s="3"/>
      <c r="J73" s="2"/>
      <c r="K73" s="3"/>
    </row>
  </sheetData>
  <sheetProtection/>
  <mergeCells count="45">
    <mergeCell ref="J39:K39"/>
    <mergeCell ref="A1:K1"/>
    <mergeCell ref="A2:K2"/>
    <mergeCell ref="A3:A4"/>
    <mergeCell ref="B3:C3"/>
    <mergeCell ref="D3:E3"/>
    <mergeCell ref="F3:G3"/>
    <mergeCell ref="H3:I3"/>
    <mergeCell ref="J3:K3"/>
    <mergeCell ref="C43:C44"/>
    <mergeCell ref="D43:D44"/>
    <mergeCell ref="E43:E44"/>
    <mergeCell ref="F43:F44"/>
    <mergeCell ref="A38:K38"/>
    <mergeCell ref="A39:A40"/>
    <mergeCell ref="B39:C39"/>
    <mergeCell ref="D39:E39"/>
    <mergeCell ref="F39:G39"/>
    <mergeCell ref="H39:I39"/>
    <mergeCell ref="H47:I47"/>
    <mergeCell ref="J47:K47"/>
    <mergeCell ref="G43:G44"/>
    <mergeCell ref="H43:H44"/>
    <mergeCell ref="I43:I44"/>
    <mergeCell ref="J43:J44"/>
    <mergeCell ref="K43:K44"/>
    <mergeCell ref="A46:K46"/>
    <mergeCell ref="A43:A44"/>
    <mergeCell ref="B43:B44"/>
    <mergeCell ref="F51:F52"/>
    <mergeCell ref="A47:A48"/>
    <mergeCell ref="B47:C47"/>
    <mergeCell ref="D47:E47"/>
    <mergeCell ref="F47:G47"/>
    <mergeCell ref="G51:G52"/>
    <mergeCell ref="H51:H52"/>
    <mergeCell ref="I51:I52"/>
    <mergeCell ref="J51:J52"/>
    <mergeCell ref="K51:K52"/>
    <mergeCell ref="A53:G53"/>
    <mergeCell ref="A51:A52"/>
    <mergeCell ref="B51:B52"/>
    <mergeCell ref="C51:C52"/>
    <mergeCell ref="D51:D52"/>
    <mergeCell ref="E51:E52"/>
  </mergeCells>
  <printOptions/>
  <pageMargins left="0.4724409448818898" right="0.2" top="0.1968503937007874" bottom="0.1968503937007874" header="0.1968503937007874" footer="0.196850393700787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90" zoomScaleNormal="90" zoomScalePageLayoutView="0" workbookViewId="0" topLeftCell="A14">
      <selection activeCell="B25" sqref="B25"/>
    </sheetView>
  </sheetViews>
  <sheetFormatPr defaultColWidth="9.140625" defaultRowHeight="15"/>
  <cols>
    <col min="1" max="1" width="9.421875" style="1" customWidth="1"/>
    <col min="2" max="2" width="9.57421875" style="1" customWidth="1"/>
    <col min="3" max="3" width="14.57421875" style="4" customWidth="1"/>
    <col min="4" max="4" width="9.57421875" style="1" customWidth="1"/>
    <col min="5" max="5" width="14.57421875" style="4" customWidth="1"/>
    <col min="6" max="6" width="9.57421875" style="1" customWidth="1"/>
    <col min="7" max="7" width="14.57421875" style="4" customWidth="1"/>
    <col min="8" max="8" width="9.57421875" style="4" customWidth="1"/>
    <col min="9" max="9" width="14.57421875" style="4" customWidth="1"/>
    <col min="10" max="10" width="9.57421875" style="1" customWidth="1"/>
    <col min="11" max="11" width="15.57421875" style="4" customWidth="1"/>
    <col min="12" max="16384" width="9.00390625" style="1" customWidth="1"/>
  </cols>
  <sheetData>
    <row r="1" spans="1:11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5.5" customHeight="1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1.75" customHeight="1">
      <c r="A3" s="74" t="s">
        <v>1</v>
      </c>
      <c r="B3" s="76" t="s">
        <v>5</v>
      </c>
      <c r="C3" s="77"/>
      <c r="D3" s="56" t="s">
        <v>4</v>
      </c>
      <c r="E3" s="57"/>
      <c r="F3" s="78" t="s">
        <v>3</v>
      </c>
      <c r="G3" s="79"/>
      <c r="H3" s="80" t="s">
        <v>17</v>
      </c>
      <c r="I3" s="81"/>
      <c r="J3" s="82" t="s">
        <v>2</v>
      </c>
      <c r="K3" s="83"/>
    </row>
    <row r="4" spans="1:11" ht="21.75" customHeight="1" thickBot="1">
      <c r="A4" s="75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43" t="s">
        <v>6</v>
      </c>
      <c r="I4" s="44" t="s">
        <v>7</v>
      </c>
      <c r="J4" s="25" t="s">
        <v>6</v>
      </c>
      <c r="K4" s="26" t="s">
        <v>7</v>
      </c>
    </row>
    <row r="5" spans="1:11" ht="22.5" customHeight="1" thickBot="1">
      <c r="A5" s="28">
        <v>1</v>
      </c>
      <c r="B5" s="9">
        <v>0</v>
      </c>
      <c r="C5" s="10">
        <v>0</v>
      </c>
      <c r="D5" s="21">
        <v>2</v>
      </c>
      <c r="E5" s="22">
        <v>24425</v>
      </c>
      <c r="F5" s="15">
        <v>0</v>
      </c>
      <c r="G5" s="16">
        <v>0</v>
      </c>
      <c r="H5" s="46">
        <v>0</v>
      </c>
      <c r="I5" s="45">
        <v>0</v>
      </c>
      <c r="J5" s="42">
        <f>B5+D5+F5+H5</f>
        <v>2</v>
      </c>
      <c r="K5" s="27">
        <f>C5+E5+G5+I5</f>
        <v>24425</v>
      </c>
    </row>
    <row r="6" spans="1:11" ht="22.5" customHeight="1" thickBot="1">
      <c r="A6" s="29">
        <v>2</v>
      </c>
      <c r="B6" s="11">
        <v>0</v>
      </c>
      <c r="C6" s="12">
        <v>0</v>
      </c>
      <c r="D6" s="23">
        <v>0</v>
      </c>
      <c r="E6" s="24">
        <v>0</v>
      </c>
      <c r="F6" s="17">
        <v>0</v>
      </c>
      <c r="G6" s="18">
        <v>0</v>
      </c>
      <c r="H6" s="46">
        <v>0</v>
      </c>
      <c r="I6" s="45">
        <v>0</v>
      </c>
      <c r="J6" s="42">
        <f aca="true" t="shared" si="0" ref="J6:K35">B6+D6+F6+H6</f>
        <v>0</v>
      </c>
      <c r="K6" s="27">
        <f t="shared" si="0"/>
        <v>0</v>
      </c>
    </row>
    <row r="7" spans="1:11" ht="22.5" customHeight="1" thickBot="1">
      <c r="A7" s="29">
        <v>3</v>
      </c>
      <c r="B7" s="11">
        <v>0</v>
      </c>
      <c r="C7" s="12">
        <v>0</v>
      </c>
      <c r="D7" s="23">
        <v>1</v>
      </c>
      <c r="E7" s="24">
        <v>10048.5</v>
      </c>
      <c r="F7" s="17">
        <v>0</v>
      </c>
      <c r="G7" s="18">
        <v>0</v>
      </c>
      <c r="H7" s="46">
        <v>0</v>
      </c>
      <c r="I7" s="45">
        <v>0</v>
      </c>
      <c r="J7" s="42">
        <f t="shared" si="0"/>
        <v>1</v>
      </c>
      <c r="K7" s="27">
        <f t="shared" si="0"/>
        <v>10048.5</v>
      </c>
    </row>
    <row r="8" spans="1:11" ht="22.5" customHeight="1" thickBot="1">
      <c r="A8" s="29">
        <v>4</v>
      </c>
      <c r="B8" s="11">
        <v>0</v>
      </c>
      <c r="C8" s="12">
        <v>0</v>
      </c>
      <c r="D8" s="23">
        <v>0</v>
      </c>
      <c r="E8" s="24">
        <v>0</v>
      </c>
      <c r="F8" s="17">
        <v>0</v>
      </c>
      <c r="G8" s="18">
        <v>0</v>
      </c>
      <c r="H8" s="46">
        <v>0</v>
      </c>
      <c r="I8" s="45">
        <v>0</v>
      </c>
      <c r="J8" s="42">
        <f t="shared" si="0"/>
        <v>0</v>
      </c>
      <c r="K8" s="27">
        <f t="shared" si="0"/>
        <v>0</v>
      </c>
    </row>
    <row r="9" spans="1:11" ht="22.5" customHeight="1" thickBot="1">
      <c r="A9" s="29">
        <v>5</v>
      </c>
      <c r="B9" s="11">
        <v>0</v>
      </c>
      <c r="C9" s="12">
        <v>0</v>
      </c>
      <c r="D9" s="23">
        <v>2</v>
      </c>
      <c r="E9" s="24">
        <v>1000</v>
      </c>
      <c r="F9" s="17">
        <v>0</v>
      </c>
      <c r="G9" s="18">
        <v>0</v>
      </c>
      <c r="H9" s="46">
        <v>0</v>
      </c>
      <c r="I9" s="45">
        <v>0</v>
      </c>
      <c r="J9" s="42">
        <f t="shared" si="0"/>
        <v>2</v>
      </c>
      <c r="K9" s="27">
        <f t="shared" si="0"/>
        <v>1000</v>
      </c>
    </row>
    <row r="10" spans="1:11" ht="22.5" customHeight="1" thickBot="1">
      <c r="A10" s="29">
        <v>6</v>
      </c>
      <c r="B10" s="11">
        <v>0</v>
      </c>
      <c r="C10" s="12">
        <v>0</v>
      </c>
      <c r="D10" s="23">
        <v>1</v>
      </c>
      <c r="E10" s="24">
        <v>19140</v>
      </c>
      <c r="F10" s="17">
        <v>0</v>
      </c>
      <c r="G10" s="18">
        <v>0</v>
      </c>
      <c r="H10" s="46">
        <v>0</v>
      </c>
      <c r="I10" s="45">
        <v>0</v>
      </c>
      <c r="J10" s="42">
        <f t="shared" si="0"/>
        <v>1</v>
      </c>
      <c r="K10" s="27">
        <f t="shared" si="0"/>
        <v>19140</v>
      </c>
    </row>
    <row r="11" spans="1:11" ht="22.5" customHeight="1" thickBot="1">
      <c r="A11" s="29">
        <v>7</v>
      </c>
      <c r="B11" s="11">
        <v>1</v>
      </c>
      <c r="C11" s="12">
        <v>5000</v>
      </c>
      <c r="D11" s="23">
        <v>1</v>
      </c>
      <c r="E11" s="24">
        <v>19140</v>
      </c>
      <c r="F11" s="17">
        <v>0</v>
      </c>
      <c r="G11" s="18">
        <v>0</v>
      </c>
      <c r="H11" s="46">
        <v>0</v>
      </c>
      <c r="I11" s="45">
        <v>0</v>
      </c>
      <c r="J11" s="42">
        <f t="shared" si="0"/>
        <v>2</v>
      </c>
      <c r="K11" s="27">
        <f t="shared" si="0"/>
        <v>24140</v>
      </c>
    </row>
    <row r="12" spans="1:11" ht="22.5" customHeight="1" thickBot="1">
      <c r="A12" s="29">
        <v>8</v>
      </c>
      <c r="B12" s="11">
        <v>0</v>
      </c>
      <c r="C12" s="12">
        <v>0</v>
      </c>
      <c r="D12" s="23">
        <v>0</v>
      </c>
      <c r="E12" s="24">
        <v>0</v>
      </c>
      <c r="F12" s="17">
        <v>0</v>
      </c>
      <c r="G12" s="18">
        <v>0</v>
      </c>
      <c r="H12" s="46">
        <v>0</v>
      </c>
      <c r="I12" s="45">
        <v>0</v>
      </c>
      <c r="J12" s="42">
        <f t="shared" si="0"/>
        <v>0</v>
      </c>
      <c r="K12" s="27">
        <f t="shared" si="0"/>
        <v>0</v>
      </c>
    </row>
    <row r="13" spans="1:11" ht="22.5" customHeight="1" thickBot="1">
      <c r="A13" s="29">
        <v>9</v>
      </c>
      <c r="B13" s="11">
        <v>1</v>
      </c>
      <c r="C13" s="12">
        <v>500</v>
      </c>
      <c r="D13" s="23">
        <v>1</v>
      </c>
      <c r="E13" s="24">
        <v>6459.75</v>
      </c>
      <c r="F13" s="17">
        <v>0</v>
      </c>
      <c r="G13" s="18">
        <v>0</v>
      </c>
      <c r="H13" s="46">
        <v>0</v>
      </c>
      <c r="I13" s="45">
        <v>0</v>
      </c>
      <c r="J13" s="42">
        <f t="shared" si="0"/>
        <v>2</v>
      </c>
      <c r="K13" s="27">
        <f t="shared" si="0"/>
        <v>6959.75</v>
      </c>
    </row>
    <row r="14" spans="1:11" ht="22.5" customHeight="1" thickBot="1">
      <c r="A14" s="29">
        <v>10</v>
      </c>
      <c r="B14" s="11">
        <v>0</v>
      </c>
      <c r="C14" s="12">
        <v>0</v>
      </c>
      <c r="D14" s="23">
        <v>0</v>
      </c>
      <c r="E14" s="24">
        <v>0</v>
      </c>
      <c r="F14" s="17">
        <v>0</v>
      </c>
      <c r="G14" s="18">
        <v>0</v>
      </c>
      <c r="H14" s="46">
        <v>0</v>
      </c>
      <c r="I14" s="45">
        <v>0</v>
      </c>
      <c r="J14" s="42">
        <f t="shared" si="0"/>
        <v>0</v>
      </c>
      <c r="K14" s="27">
        <f t="shared" si="0"/>
        <v>0</v>
      </c>
    </row>
    <row r="15" spans="1:11" ht="22.5" customHeight="1" thickBot="1">
      <c r="A15" s="29">
        <v>11</v>
      </c>
      <c r="B15" s="11">
        <v>0</v>
      </c>
      <c r="C15" s="12">
        <v>0</v>
      </c>
      <c r="D15" s="23">
        <v>0</v>
      </c>
      <c r="E15" s="24">
        <v>0</v>
      </c>
      <c r="F15" s="17">
        <v>0</v>
      </c>
      <c r="G15" s="18">
        <v>0</v>
      </c>
      <c r="H15" s="46">
        <v>0</v>
      </c>
      <c r="I15" s="45">
        <v>0</v>
      </c>
      <c r="J15" s="42">
        <f t="shared" si="0"/>
        <v>0</v>
      </c>
      <c r="K15" s="27">
        <f t="shared" si="0"/>
        <v>0</v>
      </c>
    </row>
    <row r="16" spans="1:11" ht="22.5" customHeight="1" thickBot="1">
      <c r="A16" s="29">
        <v>12</v>
      </c>
      <c r="B16" s="11">
        <v>0</v>
      </c>
      <c r="C16" s="12">
        <v>0</v>
      </c>
      <c r="D16" s="23">
        <v>0</v>
      </c>
      <c r="E16" s="24">
        <v>0</v>
      </c>
      <c r="F16" s="17">
        <v>0</v>
      </c>
      <c r="G16" s="18">
        <v>0</v>
      </c>
      <c r="H16" s="46">
        <v>0</v>
      </c>
      <c r="I16" s="45">
        <v>0</v>
      </c>
      <c r="J16" s="42">
        <f t="shared" si="0"/>
        <v>0</v>
      </c>
      <c r="K16" s="27">
        <f t="shared" si="0"/>
        <v>0</v>
      </c>
    </row>
    <row r="17" spans="1:11" ht="22.5" customHeight="1" thickBot="1">
      <c r="A17" s="29">
        <v>13</v>
      </c>
      <c r="B17" s="11">
        <v>0</v>
      </c>
      <c r="C17" s="12">
        <v>0</v>
      </c>
      <c r="D17" s="23">
        <v>0</v>
      </c>
      <c r="E17" s="24">
        <v>0</v>
      </c>
      <c r="F17" s="17">
        <v>0</v>
      </c>
      <c r="G17" s="18">
        <v>0</v>
      </c>
      <c r="H17" s="46">
        <v>0</v>
      </c>
      <c r="I17" s="45">
        <v>0</v>
      </c>
      <c r="J17" s="42">
        <f t="shared" si="0"/>
        <v>0</v>
      </c>
      <c r="K17" s="27">
        <f t="shared" si="0"/>
        <v>0</v>
      </c>
    </row>
    <row r="18" spans="1:11" ht="22.5" customHeight="1" thickBot="1">
      <c r="A18" s="29">
        <v>14</v>
      </c>
      <c r="B18" s="11">
        <v>0</v>
      </c>
      <c r="C18" s="12">
        <v>0</v>
      </c>
      <c r="D18" s="23">
        <v>1</v>
      </c>
      <c r="E18" s="24">
        <v>19140</v>
      </c>
      <c r="F18" s="17">
        <v>0</v>
      </c>
      <c r="G18" s="18">
        <v>0</v>
      </c>
      <c r="H18" s="46">
        <v>0</v>
      </c>
      <c r="I18" s="45">
        <v>0</v>
      </c>
      <c r="J18" s="42">
        <f t="shared" si="0"/>
        <v>1</v>
      </c>
      <c r="K18" s="27">
        <f t="shared" si="0"/>
        <v>19140</v>
      </c>
    </row>
    <row r="19" spans="1:11" ht="22.5" customHeight="1" thickBot="1">
      <c r="A19" s="29">
        <v>15</v>
      </c>
      <c r="B19" s="11">
        <v>0</v>
      </c>
      <c r="C19" s="12">
        <v>0</v>
      </c>
      <c r="D19" s="23">
        <v>0</v>
      </c>
      <c r="E19" s="24">
        <v>0</v>
      </c>
      <c r="F19" s="17">
        <v>0</v>
      </c>
      <c r="G19" s="18">
        <v>0</v>
      </c>
      <c r="H19" s="46">
        <v>0</v>
      </c>
      <c r="I19" s="45">
        <v>0</v>
      </c>
      <c r="J19" s="42">
        <f t="shared" si="0"/>
        <v>0</v>
      </c>
      <c r="K19" s="27">
        <f t="shared" si="0"/>
        <v>0</v>
      </c>
    </row>
    <row r="20" spans="1:11" ht="22.5" customHeight="1" thickBot="1">
      <c r="A20" s="29">
        <v>16</v>
      </c>
      <c r="B20" s="11">
        <v>3</v>
      </c>
      <c r="C20" s="12">
        <v>1500</v>
      </c>
      <c r="D20" s="23">
        <v>0</v>
      </c>
      <c r="E20" s="24">
        <v>0</v>
      </c>
      <c r="F20" s="17">
        <v>0</v>
      </c>
      <c r="G20" s="18">
        <v>0</v>
      </c>
      <c r="H20" s="46">
        <v>0</v>
      </c>
      <c r="I20" s="45">
        <v>0</v>
      </c>
      <c r="J20" s="42">
        <f t="shared" si="0"/>
        <v>3</v>
      </c>
      <c r="K20" s="27">
        <f t="shared" si="0"/>
        <v>1500</v>
      </c>
    </row>
    <row r="21" spans="1:11" ht="22.5" customHeight="1" thickBot="1">
      <c r="A21" s="29">
        <v>17</v>
      </c>
      <c r="B21" s="11">
        <v>0</v>
      </c>
      <c r="C21" s="12">
        <v>0</v>
      </c>
      <c r="D21" s="23">
        <v>0</v>
      </c>
      <c r="E21" s="24">
        <v>0</v>
      </c>
      <c r="F21" s="17">
        <v>0</v>
      </c>
      <c r="G21" s="18">
        <v>0</v>
      </c>
      <c r="H21" s="46">
        <v>0</v>
      </c>
      <c r="I21" s="45">
        <v>0</v>
      </c>
      <c r="J21" s="42">
        <f t="shared" si="0"/>
        <v>0</v>
      </c>
      <c r="K21" s="27">
        <f t="shared" si="0"/>
        <v>0</v>
      </c>
    </row>
    <row r="22" spans="1:11" ht="22.5" customHeight="1" thickBot="1">
      <c r="A22" s="29">
        <v>18</v>
      </c>
      <c r="B22" s="11">
        <v>0</v>
      </c>
      <c r="C22" s="12">
        <v>0</v>
      </c>
      <c r="D22" s="23">
        <v>0</v>
      </c>
      <c r="E22" s="24">
        <v>0</v>
      </c>
      <c r="F22" s="17">
        <v>0</v>
      </c>
      <c r="G22" s="18">
        <v>0</v>
      </c>
      <c r="H22" s="46">
        <v>0</v>
      </c>
      <c r="I22" s="45">
        <v>0</v>
      </c>
      <c r="J22" s="42">
        <f t="shared" si="0"/>
        <v>0</v>
      </c>
      <c r="K22" s="27">
        <f t="shared" si="0"/>
        <v>0</v>
      </c>
    </row>
    <row r="23" spans="1:11" ht="22.5" customHeight="1" thickBot="1">
      <c r="A23" s="29">
        <v>19</v>
      </c>
      <c r="B23" s="11">
        <v>0</v>
      </c>
      <c r="C23" s="12">
        <v>0</v>
      </c>
      <c r="D23" s="23">
        <v>0</v>
      </c>
      <c r="E23" s="24">
        <v>0</v>
      </c>
      <c r="F23" s="17">
        <v>0</v>
      </c>
      <c r="G23" s="18">
        <v>0</v>
      </c>
      <c r="H23" s="46">
        <v>0</v>
      </c>
      <c r="I23" s="45">
        <v>0</v>
      </c>
      <c r="J23" s="42">
        <f t="shared" si="0"/>
        <v>0</v>
      </c>
      <c r="K23" s="27">
        <f t="shared" si="0"/>
        <v>0</v>
      </c>
    </row>
    <row r="24" spans="1:11" ht="22.5" customHeight="1" thickBot="1">
      <c r="A24" s="29">
        <v>20</v>
      </c>
      <c r="B24" s="11">
        <v>0</v>
      </c>
      <c r="C24" s="12">
        <v>0</v>
      </c>
      <c r="D24" s="23">
        <v>0</v>
      </c>
      <c r="E24" s="24">
        <v>0</v>
      </c>
      <c r="F24" s="17">
        <v>0</v>
      </c>
      <c r="G24" s="18">
        <v>0</v>
      </c>
      <c r="H24" s="46">
        <v>0</v>
      </c>
      <c r="I24" s="45">
        <v>0</v>
      </c>
      <c r="J24" s="42">
        <f t="shared" si="0"/>
        <v>0</v>
      </c>
      <c r="K24" s="27">
        <f t="shared" si="0"/>
        <v>0</v>
      </c>
    </row>
    <row r="25" spans="1:11" ht="22.5" customHeight="1" thickBot="1">
      <c r="A25" s="29">
        <v>21</v>
      </c>
      <c r="B25" s="11"/>
      <c r="C25" s="12"/>
      <c r="D25" s="23"/>
      <c r="E25" s="24"/>
      <c r="F25" s="17"/>
      <c r="G25" s="18"/>
      <c r="H25" s="46"/>
      <c r="I25" s="45"/>
      <c r="J25" s="42">
        <f t="shared" si="0"/>
        <v>0</v>
      </c>
      <c r="K25" s="27">
        <f t="shared" si="0"/>
        <v>0</v>
      </c>
    </row>
    <row r="26" spans="1:11" ht="22.5" customHeight="1" thickBot="1">
      <c r="A26" s="29">
        <v>22</v>
      </c>
      <c r="B26" s="11"/>
      <c r="C26" s="12"/>
      <c r="D26" s="23"/>
      <c r="E26" s="24"/>
      <c r="F26" s="17"/>
      <c r="G26" s="18"/>
      <c r="H26" s="46"/>
      <c r="I26" s="45"/>
      <c r="J26" s="42">
        <f t="shared" si="0"/>
        <v>0</v>
      </c>
      <c r="K26" s="27">
        <f t="shared" si="0"/>
        <v>0</v>
      </c>
    </row>
    <row r="27" spans="1:11" ht="22.5" customHeight="1" thickBot="1">
      <c r="A27" s="29">
        <v>23</v>
      </c>
      <c r="B27" s="11"/>
      <c r="C27" s="12"/>
      <c r="D27" s="23"/>
      <c r="E27" s="24"/>
      <c r="F27" s="17"/>
      <c r="G27" s="18"/>
      <c r="H27" s="46"/>
      <c r="I27" s="45"/>
      <c r="J27" s="42">
        <f t="shared" si="0"/>
        <v>0</v>
      </c>
      <c r="K27" s="27">
        <f t="shared" si="0"/>
        <v>0</v>
      </c>
    </row>
    <row r="28" spans="1:11" ht="22.5" customHeight="1" thickBot="1">
      <c r="A28" s="29">
        <v>24</v>
      </c>
      <c r="B28" s="11"/>
      <c r="C28" s="12"/>
      <c r="D28" s="23"/>
      <c r="E28" s="24"/>
      <c r="F28" s="17"/>
      <c r="G28" s="18"/>
      <c r="H28" s="46"/>
      <c r="I28" s="45"/>
      <c r="J28" s="42">
        <f t="shared" si="0"/>
        <v>0</v>
      </c>
      <c r="K28" s="27">
        <f t="shared" si="0"/>
        <v>0</v>
      </c>
    </row>
    <row r="29" spans="1:11" ht="22.5" customHeight="1" thickBot="1">
      <c r="A29" s="29">
        <v>25</v>
      </c>
      <c r="B29" s="11"/>
      <c r="C29" s="12"/>
      <c r="D29" s="23"/>
      <c r="E29" s="24"/>
      <c r="F29" s="17"/>
      <c r="G29" s="18"/>
      <c r="H29" s="46"/>
      <c r="I29" s="45"/>
      <c r="J29" s="42">
        <f t="shared" si="0"/>
        <v>0</v>
      </c>
      <c r="K29" s="27">
        <f t="shared" si="0"/>
        <v>0</v>
      </c>
    </row>
    <row r="30" spans="1:11" ht="22.5" customHeight="1" thickBot="1">
      <c r="A30" s="29">
        <v>26</v>
      </c>
      <c r="B30" s="11"/>
      <c r="C30" s="12"/>
      <c r="D30" s="23"/>
      <c r="E30" s="24"/>
      <c r="F30" s="17"/>
      <c r="G30" s="18"/>
      <c r="H30" s="46"/>
      <c r="I30" s="45"/>
      <c r="J30" s="42">
        <f t="shared" si="0"/>
        <v>0</v>
      </c>
      <c r="K30" s="27">
        <f t="shared" si="0"/>
        <v>0</v>
      </c>
    </row>
    <row r="31" spans="1:11" ht="22.5" customHeight="1" thickBot="1">
      <c r="A31" s="29">
        <v>27</v>
      </c>
      <c r="B31" s="11"/>
      <c r="C31" s="12"/>
      <c r="D31" s="23"/>
      <c r="E31" s="24"/>
      <c r="F31" s="17"/>
      <c r="G31" s="18"/>
      <c r="H31" s="46"/>
      <c r="I31" s="45"/>
      <c r="J31" s="42">
        <f t="shared" si="0"/>
        <v>0</v>
      </c>
      <c r="K31" s="27">
        <f t="shared" si="0"/>
        <v>0</v>
      </c>
    </row>
    <row r="32" spans="1:11" ht="22.5" customHeight="1" thickBot="1">
      <c r="A32" s="29">
        <v>28</v>
      </c>
      <c r="B32" s="11"/>
      <c r="C32" s="12"/>
      <c r="D32" s="23"/>
      <c r="E32" s="24"/>
      <c r="F32" s="17"/>
      <c r="G32" s="18"/>
      <c r="H32" s="46"/>
      <c r="I32" s="45"/>
      <c r="J32" s="42">
        <f t="shared" si="0"/>
        <v>0</v>
      </c>
      <c r="K32" s="27">
        <f t="shared" si="0"/>
        <v>0</v>
      </c>
    </row>
    <row r="33" spans="1:11" ht="22.5" customHeight="1" thickBot="1">
      <c r="A33" s="29">
        <v>29</v>
      </c>
      <c r="B33" s="11"/>
      <c r="C33" s="12"/>
      <c r="D33" s="23"/>
      <c r="E33" s="24"/>
      <c r="F33" s="17"/>
      <c r="G33" s="18"/>
      <c r="H33" s="46"/>
      <c r="I33" s="45"/>
      <c r="J33" s="42">
        <f t="shared" si="0"/>
        <v>0</v>
      </c>
      <c r="K33" s="27">
        <f t="shared" si="0"/>
        <v>0</v>
      </c>
    </row>
    <row r="34" spans="1:11" ht="22.5" customHeight="1" thickBot="1">
      <c r="A34" s="29">
        <v>30</v>
      </c>
      <c r="B34" s="11"/>
      <c r="C34" s="12"/>
      <c r="D34" s="23"/>
      <c r="E34" s="24"/>
      <c r="F34" s="17"/>
      <c r="G34" s="18"/>
      <c r="H34" s="46"/>
      <c r="I34" s="45"/>
      <c r="J34" s="42">
        <f t="shared" si="0"/>
        <v>0</v>
      </c>
      <c r="K34" s="27">
        <f t="shared" si="0"/>
        <v>0</v>
      </c>
    </row>
    <row r="35" spans="1:11" ht="22.5" customHeight="1" thickBot="1">
      <c r="A35" s="29"/>
      <c r="B35" s="11"/>
      <c r="C35" s="12"/>
      <c r="D35" s="23"/>
      <c r="E35" s="24"/>
      <c r="F35" s="17"/>
      <c r="G35" s="18"/>
      <c r="H35" s="46"/>
      <c r="I35" s="45"/>
      <c r="J35" s="42">
        <f t="shared" si="0"/>
        <v>0</v>
      </c>
      <c r="K35" s="27">
        <f t="shared" si="0"/>
        <v>0</v>
      </c>
    </row>
    <row r="36" spans="1:11" ht="24" customHeight="1" thickBot="1">
      <c r="A36" s="5" t="s">
        <v>8</v>
      </c>
      <c r="B36" s="5">
        <f aca="true" t="shared" si="1" ref="B36:K36">SUM(B5:B35)</f>
        <v>5</v>
      </c>
      <c r="C36" s="6">
        <f t="shared" si="1"/>
        <v>7000</v>
      </c>
      <c r="D36" s="5">
        <f t="shared" si="1"/>
        <v>9</v>
      </c>
      <c r="E36" s="6">
        <f t="shared" si="1"/>
        <v>99353.25</v>
      </c>
      <c r="F36" s="5">
        <f t="shared" si="1"/>
        <v>0</v>
      </c>
      <c r="G36" s="6">
        <f t="shared" si="1"/>
        <v>0</v>
      </c>
      <c r="H36" s="5">
        <f t="shared" si="1"/>
        <v>0</v>
      </c>
      <c r="I36" s="6">
        <f t="shared" si="1"/>
        <v>0</v>
      </c>
      <c r="J36" s="5">
        <f t="shared" si="1"/>
        <v>14</v>
      </c>
      <c r="K36" s="6">
        <f t="shared" si="1"/>
        <v>106353.25</v>
      </c>
    </row>
    <row r="37" spans="1:11" ht="6.75" customHeight="1" thickBot="1">
      <c r="A37" s="2"/>
      <c r="B37" s="2"/>
      <c r="C37" s="3"/>
      <c r="D37" s="2"/>
      <c r="E37" s="3"/>
      <c r="F37" s="2"/>
      <c r="G37" s="3"/>
      <c r="H37" s="3"/>
      <c r="I37" s="3"/>
      <c r="J37" s="2"/>
      <c r="K37" s="3"/>
    </row>
    <row r="38" spans="1:11" ht="22.5" customHeight="1" thickTop="1">
      <c r="A38" s="65" t="s">
        <v>9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1" ht="22.5" customHeight="1">
      <c r="A39" s="68" t="s">
        <v>10</v>
      </c>
      <c r="B39" s="70" t="s">
        <v>11</v>
      </c>
      <c r="C39" s="71"/>
      <c r="D39" s="70" t="s">
        <v>12</v>
      </c>
      <c r="E39" s="71"/>
      <c r="F39" s="70" t="s">
        <v>13</v>
      </c>
      <c r="G39" s="71"/>
      <c r="H39" s="70" t="s">
        <v>18</v>
      </c>
      <c r="I39" s="71"/>
      <c r="J39" s="70" t="s">
        <v>2</v>
      </c>
      <c r="K39" s="71"/>
    </row>
    <row r="40" spans="1:11" ht="22.5" customHeight="1">
      <c r="A40" s="69"/>
      <c r="B40" s="30" t="s">
        <v>6</v>
      </c>
      <c r="C40" s="31" t="s">
        <v>7</v>
      </c>
      <c r="D40" s="30" t="s">
        <v>6</v>
      </c>
      <c r="E40" s="31" t="s">
        <v>7</v>
      </c>
      <c r="F40" s="30" t="s">
        <v>6</v>
      </c>
      <c r="G40" s="31" t="s">
        <v>7</v>
      </c>
      <c r="H40" s="30" t="s">
        <v>6</v>
      </c>
      <c r="I40" s="31" t="s">
        <v>7</v>
      </c>
      <c r="J40" s="32" t="s">
        <v>6</v>
      </c>
      <c r="K40" s="33" t="s">
        <v>7</v>
      </c>
    </row>
    <row r="41" spans="1:11" ht="22.5" customHeight="1">
      <c r="A41" s="30" t="s">
        <v>14</v>
      </c>
      <c r="B41" s="30">
        <v>30</v>
      </c>
      <c r="C41" s="31">
        <v>155600</v>
      </c>
      <c r="D41" s="30">
        <v>27</v>
      </c>
      <c r="E41" s="31">
        <v>612500</v>
      </c>
      <c r="F41" s="30">
        <v>1</v>
      </c>
      <c r="G41" s="31">
        <v>13800</v>
      </c>
      <c r="H41" s="47">
        <v>0</v>
      </c>
      <c r="I41" s="31">
        <v>0</v>
      </c>
      <c r="J41" s="34">
        <f>B41+D41+F41+H41</f>
        <v>58</v>
      </c>
      <c r="K41" s="35">
        <f>C41+E41+G41</f>
        <v>781900</v>
      </c>
    </row>
    <row r="42" spans="1:11" ht="22.5" customHeight="1">
      <c r="A42" s="30" t="s">
        <v>15</v>
      </c>
      <c r="B42" s="30">
        <f aca="true" t="shared" si="2" ref="B42:K42">B36</f>
        <v>5</v>
      </c>
      <c r="C42" s="31">
        <f t="shared" si="2"/>
        <v>7000</v>
      </c>
      <c r="D42" s="30">
        <f t="shared" si="2"/>
        <v>9</v>
      </c>
      <c r="E42" s="31">
        <f t="shared" si="2"/>
        <v>99353.25</v>
      </c>
      <c r="F42" s="30">
        <f t="shared" si="2"/>
        <v>0</v>
      </c>
      <c r="G42" s="31">
        <f t="shared" si="2"/>
        <v>0</v>
      </c>
      <c r="H42" s="48">
        <v>1</v>
      </c>
      <c r="I42" s="37">
        <v>0</v>
      </c>
      <c r="J42" s="36">
        <f t="shared" si="2"/>
        <v>14</v>
      </c>
      <c r="K42" s="37">
        <f t="shared" si="2"/>
        <v>106353.25</v>
      </c>
    </row>
    <row r="43" spans="1:11" ht="22.5" customHeight="1">
      <c r="A43" s="60" t="s">
        <v>16</v>
      </c>
      <c r="B43" s="60">
        <f aca="true" t="shared" si="3" ref="B43:K43">B42-B41</f>
        <v>-25</v>
      </c>
      <c r="C43" s="58">
        <f t="shared" si="3"/>
        <v>-148600</v>
      </c>
      <c r="D43" s="60">
        <f t="shared" si="3"/>
        <v>-18</v>
      </c>
      <c r="E43" s="58">
        <f t="shared" si="3"/>
        <v>-513146.75</v>
      </c>
      <c r="F43" s="60">
        <f t="shared" si="3"/>
        <v>-1</v>
      </c>
      <c r="G43" s="58">
        <f t="shared" si="3"/>
        <v>-13800</v>
      </c>
      <c r="H43" s="60">
        <f>H42-H41</f>
        <v>1</v>
      </c>
      <c r="I43" s="58">
        <f>I42-I41</f>
        <v>0</v>
      </c>
      <c r="J43" s="60">
        <f t="shared" si="3"/>
        <v>-44</v>
      </c>
      <c r="K43" s="58">
        <f t="shared" si="3"/>
        <v>-675546.75</v>
      </c>
    </row>
    <row r="44" spans="1:11" ht="22.5" customHeight="1" thickBot="1">
      <c r="A44" s="61"/>
      <c r="B44" s="61"/>
      <c r="C44" s="59"/>
      <c r="D44" s="61"/>
      <c r="E44" s="59"/>
      <c r="F44" s="61"/>
      <c r="G44" s="59"/>
      <c r="H44" s="61"/>
      <c r="I44" s="59"/>
      <c r="J44" s="61"/>
      <c r="K44" s="59"/>
    </row>
    <row r="45" spans="1:11" ht="7.5" customHeight="1" thickBot="1" thickTop="1">
      <c r="A45" s="2"/>
      <c r="B45" s="2"/>
      <c r="C45" s="3"/>
      <c r="D45" s="2"/>
      <c r="E45" s="3"/>
      <c r="F45" s="2"/>
      <c r="G45" s="3"/>
      <c r="H45" s="3"/>
      <c r="I45" s="3"/>
      <c r="J45" s="2"/>
      <c r="K45" s="3"/>
    </row>
    <row r="46" spans="1:11" ht="22.5" customHeight="1" thickTop="1">
      <c r="A46" s="62" t="s">
        <v>20</v>
      </c>
      <c r="B46" s="63"/>
      <c r="C46" s="63"/>
      <c r="D46" s="63"/>
      <c r="E46" s="63"/>
      <c r="F46" s="63"/>
      <c r="G46" s="63"/>
      <c r="H46" s="63"/>
      <c r="I46" s="63"/>
      <c r="J46" s="63"/>
      <c r="K46" s="64"/>
    </row>
    <row r="47" spans="1:11" ht="22.5" customHeight="1">
      <c r="A47" s="54" t="s">
        <v>10</v>
      </c>
      <c r="B47" s="56" t="s">
        <v>11</v>
      </c>
      <c r="C47" s="57"/>
      <c r="D47" s="56" t="s">
        <v>12</v>
      </c>
      <c r="E47" s="57"/>
      <c r="F47" s="56" t="s">
        <v>13</v>
      </c>
      <c r="G47" s="57"/>
      <c r="H47" s="56" t="s">
        <v>18</v>
      </c>
      <c r="I47" s="57"/>
      <c r="J47" s="56" t="s">
        <v>2</v>
      </c>
      <c r="K47" s="57"/>
    </row>
    <row r="48" spans="1:11" ht="22.5" customHeight="1">
      <c r="A48" s="55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19" t="s">
        <v>6</v>
      </c>
      <c r="I48" s="20" t="s">
        <v>7</v>
      </c>
      <c r="J48" s="38" t="s">
        <v>6</v>
      </c>
      <c r="K48" s="39" t="s">
        <v>7</v>
      </c>
    </row>
    <row r="49" spans="1:11" ht="22.5" customHeight="1">
      <c r="A49" s="19" t="s">
        <v>14</v>
      </c>
      <c r="B49" s="19">
        <f>30+B41</f>
        <v>60</v>
      </c>
      <c r="C49" s="20">
        <f>155600+C41</f>
        <v>311200</v>
      </c>
      <c r="D49" s="19">
        <f>27+D41</f>
        <v>54</v>
      </c>
      <c r="E49" s="20">
        <f>612500+E41</f>
        <v>1225000</v>
      </c>
      <c r="F49" s="19">
        <f>1+F41</f>
        <v>2</v>
      </c>
      <c r="G49" s="20">
        <f>14000+G41</f>
        <v>27800</v>
      </c>
      <c r="H49" s="19">
        <f>0+H41</f>
        <v>0</v>
      </c>
      <c r="I49" s="20">
        <f>0+I41</f>
        <v>0</v>
      </c>
      <c r="J49" s="40">
        <f>B49+D49+F49+H49</f>
        <v>116</v>
      </c>
      <c r="K49" s="41">
        <f>C49+E49+G49</f>
        <v>1564000</v>
      </c>
    </row>
    <row r="50" spans="1:11" ht="22.5" customHeight="1">
      <c r="A50" s="19" t="s">
        <v>15</v>
      </c>
      <c r="B50" s="19">
        <f>32+B36</f>
        <v>37</v>
      </c>
      <c r="C50" s="20">
        <f>43500+C36</f>
        <v>50500</v>
      </c>
      <c r="D50" s="19">
        <f>22+D36</f>
        <v>31</v>
      </c>
      <c r="E50" s="20">
        <f>114184+E36</f>
        <v>213537.25</v>
      </c>
      <c r="F50" s="19">
        <f>0+F36</f>
        <v>0</v>
      </c>
      <c r="G50" s="20">
        <f>0+G36</f>
        <v>0</v>
      </c>
      <c r="H50" s="19">
        <f>0+H36</f>
        <v>0</v>
      </c>
      <c r="I50" s="20">
        <f>0+I36</f>
        <v>0</v>
      </c>
      <c r="J50" s="40">
        <f>B50+D50+F50+H50</f>
        <v>68</v>
      </c>
      <c r="K50" s="41">
        <f>C50+E50+G50</f>
        <v>264037.25</v>
      </c>
    </row>
    <row r="51" spans="1:11" ht="22.5" customHeight="1">
      <c r="A51" s="49" t="s">
        <v>16</v>
      </c>
      <c r="B51" s="49">
        <f aca="true" t="shared" si="4" ref="B51:K51">B50-B49</f>
        <v>-23</v>
      </c>
      <c r="C51" s="51">
        <f t="shared" si="4"/>
        <v>-260700</v>
      </c>
      <c r="D51" s="49">
        <f t="shared" si="4"/>
        <v>-23</v>
      </c>
      <c r="E51" s="51">
        <f t="shared" si="4"/>
        <v>-1011462.75</v>
      </c>
      <c r="F51" s="49">
        <f t="shared" si="4"/>
        <v>-2</v>
      </c>
      <c r="G51" s="51">
        <f t="shared" si="4"/>
        <v>-27800</v>
      </c>
      <c r="H51" s="49">
        <f>H50-H49</f>
        <v>0</v>
      </c>
      <c r="I51" s="51">
        <f>I50-I49</f>
        <v>0</v>
      </c>
      <c r="J51" s="49">
        <f t="shared" si="4"/>
        <v>-48</v>
      </c>
      <c r="K51" s="51">
        <f t="shared" si="4"/>
        <v>-1299962.75</v>
      </c>
    </row>
    <row r="52" spans="1:11" ht="22.5" customHeight="1" thickBot="1">
      <c r="A52" s="50"/>
      <c r="B52" s="50"/>
      <c r="C52" s="52"/>
      <c r="D52" s="50"/>
      <c r="E52" s="52"/>
      <c r="F52" s="50"/>
      <c r="G52" s="52"/>
      <c r="H52" s="50"/>
      <c r="I52" s="52"/>
      <c r="J52" s="50"/>
      <c r="K52" s="52"/>
    </row>
    <row r="53" spans="1:11" ht="22.5" customHeight="1" thickTop="1">
      <c r="A53" s="53"/>
      <c r="B53" s="53"/>
      <c r="C53" s="53"/>
      <c r="D53" s="53"/>
      <c r="E53" s="53"/>
      <c r="F53" s="53"/>
      <c r="G53" s="53"/>
      <c r="H53" s="3"/>
      <c r="I53" s="3"/>
      <c r="J53" s="2"/>
      <c r="K53" s="3"/>
    </row>
    <row r="54" spans="1:11" ht="22.5" customHeight="1">
      <c r="A54" s="2"/>
      <c r="B54" s="2"/>
      <c r="C54" s="3"/>
      <c r="D54" s="2"/>
      <c r="E54" s="3"/>
      <c r="F54" s="2"/>
      <c r="G54" s="3"/>
      <c r="H54" s="3"/>
      <c r="I54" s="3"/>
      <c r="J54" s="2"/>
      <c r="K54" s="3"/>
    </row>
    <row r="55" spans="1:11" ht="22.5" customHeight="1">
      <c r="A55" s="2"/>
      <c r="B55" s="2"/>
      <c r="C55" s="3"/>
      <c r="D55" s="2"/>
      <c r="E55" s="3"/>
      <c r="F55" s="2"/>
      <c r="G55" s="3"/>
      <c r="H55" s="3"/>
      <c r="I55" s="3"/>
      <c r="J55" s="2"/>
      <c r="K55" s="3"/>
    </row>
    <row r="56" spans="1:11" ht="22.5" customHeight="1">
      <c r="A56" s="2"/>
      <c r="B56" s="2"/>
      <c r="C56" s="3"/>
      <c r="D56" s="2"/>
      <c r="E56" s="3"/>
      <c r="F56" s="2"/>
      <c r="G56" s="3"/>
      <c r="H56" s="3"/>
      <c r="I56" s="3"/>
      <c r="J56" s="2"/>
      <c r="K56" s="3"/>
    </row>
    <row r="57" spans="1:11" ht="22.5" customHeight="1">
      <c r="A57" s="2"/>
      <c r="B57" s="2"/>
      <c r="C57" s="3"/>
      <c r="D57" s="2"/>
      <c r="E57" s="3"/>
      <c r="F57" s="2"/>
      <c r="G57" s="3"/>
      <c r="H57" s="3"/>
      <c r="I57" s="3"/>
      <c r="J57" s="2"/>
      <c r="K57" s="3"/>
    </row>
    <row r="58" spans="1:11" ht="22.5" customHeight="1">
      <c r="A58" s="2"/>
      <c r="B58" s="2"/>
      <c r="C58" s="3"/>
      <c r="D58" s="2"/>
      <c r="E58" s="3"/>
      <c r="F58" s="2"/>
      <c r="G58" s="3"/>
      <c r="H58" s="3"/>
      <c r="I58" s="3"/>
      <c r="J58" s="2"/>
      <c r="K58" s="3"/>
    </row>
    <row r="59" spans="1:11" ht="21.75" customHeight="1">
      <c r="A59" s="2"/>
      <c r="B59" s="2"/>
      <c r="C59" s="3"/>
      <c r="D59" s="2"/>
      <c r="E59" s="3"/>
      <c r="F59" s="2"/>
      <c r="G59" s="3"/>
      <c r="H59" s="3"/>
      <c r="I59" s="3"/>
      <c r="J59" s="2"/>
      <c r="K59" s="3"/>
    </row>
    <row r="60" spans="1:11" ht="21.75" customHeight="1">
      <c r="A60" s="2"/>
      <c r="B60" s="2"/>
      <c r="C60" s="3"/>
      <c r="D60" s="2"/>
      <c r="E60" s="3"/>
      <c r="F60" s="2"/>
      <c r="G60" s="3"/>
      <c r="H60" s="3"/>
      <c r="I60" s="3"/>
      <c r="J60" s="2"/>
      <c r="K60" s="3"/>
    </row>
    <row r="61" spans="1:11" ht="21.75" customHeight="1">
      <c r="A61" s="2"/>
      <c r="B61" s="2"/>
      <c r="C61" s="3"/>
      <c r="D61" s="2"/>
      <c r="E61" s="3"/>
      <c r="F61" s="2"/>
      <c r="G61" s="3"/>
      <c r="H61" s="3"/>
      <c r="I61" s="3"/>
      <c r="J61" s="2"/>
      <c r="K61" s="3"/>
    </row>
    <row r="62" spans="1:11" ht="21.75" customHeight="1">
      <c r="A62" s="2"/>
      <c r="B62" s="2"/>
      <c r="C62" s="3"/>
      <c r="D62" s="2"/>
      <c r="E62" s="3"/>
      <c r="F62" s="2"/>
      <c r="G62" s="3"/>
      <c r="H62" s="3"/>
      <c r="I62" s="3"/>
      <c r="J62" s="2"/>
      <c r="K62" s="3"/>
    </row>
    <row r="63" spans="1:11" ht="21.75" customHeight="1">
      <c r="A63" s="2"/>
      <c r="B63" s="2"/>
      <c r="C63" s="3"/>
      <c r="D63" s="2"/>
      <c r="E63" s="3"/>
      <c r="F63" s="2"/>
      <c r="G63" s="3"/>
      <c r="H63" s="3"/>
      <c r="I63" s="3"/>
      <c r="J63" s="2"/>
      <c r="K63" s="3"/>
    </row>
    <row r="64" spans="1:11" ht="21.75" customHeight="1">
      <c r="A64" s="2"/>
      <c r="B64" s="2"/>
      <c r="C64" s="3"/>
      <c r="D64" s="2"/>
      <c r="E64" s="3"/>
      <c r="F64" s="2"/>
      <c r="G64" s="3"/>
      <c r="H64" s="3"/>
      <c r="I64" s="3"/>
      <c r="J64" s="2"/>
      <c r="K64" s="3"/>
    </row>
    <row r="65" spans="1:11" ht="21.75" customHeight="1">
      <c r="A65" s="2"/>
      <c r="B65" s="2"/>
      <c r="C65" s="3"/>
      <c r="D65" s="2"/>
      <c r="E65" s="3"/>
      <c r="F65" s="2"/>
      <c r="G65" s="3"/>
      <c r="H65" s="3"/>
      <c r="I65" s="3"/>
      <c r="J65" s="2"/>
      <c r="K65" s="3"/>
    </row>
    <row r="66" spans="1:11" ht="21.75" customHeight="1">
      <c r="A66" s="2"/>
      <c r="B66" s="2"/>
      <c r="C66" s="3"/>
      <c r="D66" s="2"/>
      <c r="E66" s="3"/>
      <c r="F66" s="2"/>
      <c r="G66" s="3"/>
      <c r="H66" s="3"/>
      <c r="I66" s="3"/>
      <c r="J66" s="2"/>
      <c r="K66" s="3"/>
    </row>
    <row r="67" spans="1:11" ht="21.75" customHeight="1">
      <c r="A67" s="2"/>
      <c r="B67" s="2"/>
      <c r="C67" s="3"/>
      <c r="D67" s="2"/>
      <c r="E67" s="3"/>
      <c r="F67" s="2"/>
      <c r="G67" s="3"/>
      <c r="H67" s="3"/>
      <c r="I67" s="3"/>
      <c r="J67" s="2"/>
      <c r="K67" s="3"/>
    </row>
    <row r="68" spans="1:11" ht="21.75" customHeight="1">
      <c r="A68" s="2"/>
      <c r="B68" s="2"/>
      <c r="C68" s="3"/>
      <c r="D68" s="2"/>
      <c r="E68" s="3"/>
      <c r="F68" s="2"/>
      <c r="G68" s="3"/>
      <c r="H68" s="3"/>
      <c r="I68" s="3"/>
      <c r="J68" s="2"/>
      <c r="K68" s="3"/>
    </row>
    <row r="69" spans="1:11" ht="21.75" customHeight="1">
      <c r="A69" s="2"/>
      <c r="B69" s="2"/>
      <c r="C69" s="3"/>
      <c r="D69" s="2"/>
      <c r="E69" s="3"/>
      <c r="F69" s="2"/>
      <c r="G69" s="3"/>
      <c r="H69" s="3"/>
      <c r="I69" s="3"/>
      <c r="J69" s="2"/>
      <c r="K69" s="3"/>
    </row>
    <row r="70" spans="1:11" ht="21.75" customHeight="1">
      <c r="A70" s="2"/>
      <c r="B70" s="2"/>
      <c r="C70" s="3"/>
      <c r="D70" s="2"/>
      <c r="E70" s="3"/>
      <c r="F70" s="2"/>
      <c r="G70" s="3"/>
      <c r="H70" s="3"/>
      <c r="I70" s="3"/>
      <c r="J70" s="2"/>
      <c r="K70" s="3"/>
    </row>
    <row r="71" spans="1:11" ht="21.75" customHeight="1">
      <c r="A71" s="2"/>
      <c r="B71" s="2"/>
      <c r="C71" s="3"/>
      <c r="D71" s="2"/>
      <c r="E71" s="3"/>
      <c r="F71" s="2"/>
      <c r="G71" s="3"/>
      <c r="H71" s="3"/>
      <c r="I71" s="3"/>
      <c r="J71" s="2"/>
      <c r="K71" s="3"/>
    </row>
    <row r="72" spans="1:11" ht="21.75" customHeight="1">
      <c r="A72" s="2"/>
      <c r="B72" s="2"/>
      <c r="C72" s="3"/>
      <c r="D72" s="2"/>
      <c r="E72" s="3"/>
      <c r="F72" s="2"/>
      <c r="G72" s="3"/>
      <c r="H72" s="3"/>
      <c r="I72" s="3"/>
      <c r="J72" s="2"/>
      <c r="K72" s="3"/>
    </row>
    <row r="73" spans="1:11" ht="21.75" customHeight="1">
      <c r="A73" s="2"/>
      <c r="B73" s="2"/>
      <c r="C73" s="3"/>
      <c r="D73" s="2"/>
      <c r="E73" s="3"/>
      <c r="F73" s="2"/>
      <c r="G73" s="3"/>
      <c r="H73" s="3"/>
      <c r="I73" s="3"/>
      <c r="J73" s="2"/>
      <c r="K73" s="3"/>
    </row>
  </sheetData>
  <sheetProtection/>
  <mergeCells count="45">
    <mergeCell ref="J39:K39"/>
    <mergeCell ref="A1:K1"/>
    <mergeCell ref="A2:K2"/>
    <mergeCell ref="A3:A4"/>
    <mergeCell ref="B3:C3"/>
    <mergeCell ref="D3:E3"/>
    <mergeCell ref="F3:G3"/>
    <mergeCell ref="H3:I3"/>
    <mergeCell ref="J3:K3"/>
    <mergeCell ref="C43:C44"/>
    <mergeCell ref="D43:D44"/>
    <mergeCell ref="E43:E44"/>
    <mergeCell ref="F43:F44"/>
    <mergeCell ref="A38:K38"/>
    <mergeCell ref="A39:A40"/>
    <mergeCell ref="B39:C39"/>
    <mergeCell ref="D39:E39"/>
    <mergeCell ref="F39:G39"/>
    <mergeCell ref="H39:I39"/>
    <mergeCell ref="H47:I47"/>
    <mergeCell ref="J47:K47"/>
    <mergeCell ref="G43:G44"/>
    <mergeCell ref="H43:H44"/>
    <mergeCell ref="I43:I44"/>
    <mergeCell ref="J43:J44"/>
    <mergeCell ref="K43:K44"/>
    <mergeCell ref="A46:K46"/>
    <mergeCell ref="A43:A44"/>
    <mergeCell ref="B43:B44"/>
    <mergeCell ref="F51:F52"/>
    <mergeCell ref="A47:A48"/>
    <mergeCell ref="B47:C47"/>
    <mergeCell ref="D47:E47"/>
    <mergeCell ref="F47:G47"/>
    <mergeCell ref="G51:G52"/>
    <mergeCell ref="H51:H52"/>
    <mergeCell ref="I51:I52"/>
    <mergeCell ref="J51:J52"/>
    <mergeCell ref="K51:K52"/>
    <mergeCell ref="A53:G53"/>
    <mergeCell ref="A51:A52"/>
    <mergeCell ref="B51:B52"/>
    <mergeCell ref="C51:C52"/>
    <mergeCell ref="D51:D52"/>
    <mergeCell ref="E51:E52"/>
  </mergeCells>
  <printOptions/>
  <pageMargins left="0.4724409448818898" right="0.2" top="0.1968503937007874" bottom="0.1968503937007874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Excise</dc:creator>
  <cp:keywords/>
  <dc:description/>
  <cp:lastModifiedBy>Windows User</cp:lastModifiedBy>
  <cp:lastPrinted>2015-08-31T06:04:31Z</cp:lastPrinted>
  <dcterms:created xsi:type="dcterms:W3CDTF">2011-08-04T04:08:39Z</dcterms:created>
  <dcterms:modified xsi:type="dcterms:W3CDTF">2015-11-20T09:21:43Z</dcterms:modified>
  <cp:category/>
  <cp:version/>
  <cp:contentType/>
  <cp:contentStatus/>
</cp:coreProperties>
</file>