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ใบปะหน้า" sheetId="1" r:id="rId1"/>
    <sheet name="ภาคที่3" sheetId="2" r:id="rId2"/>
  </sheets>
  <externalReferences>
    <externalReference r:id="rId5"/>
  </externalReferences>
  <definedNames>
    <definedName name="_xlnm.Print_Area" localSheetId="0">'ใบปะหน้า'!$A$1:$F$16,'ใบปะหน้า'!#REF!,'ใบปะหน้า'!#REF!,'ใบปะหน้า'!$A$19:$F$33,'ใบปะหน้า'!#REF!,'ใบปะหน้า'!#REF!,'ใบปะหน้า'!#REF!,'ใบปะหน้า'!#REF!,'ใบปะหน้า'!#REF!,'ใบปะหน้า'!#REF!,'ใบปะหน้า'!#REF!</definedName>
    <definedName name="_xlnm.Print_Area" localSheetId="1">'ภาคที่3'!$A$1:$H$201</definedName>
  </definedNames>
  <calcPr fullCalcOnLoad="1"/>
</workbook>
</file>

<file path=xl/sharedStrings.xml><?xml version="1.0" encoding="utf-8"?>
<sst xmlns="http://schemas.openxmlformats.org/spreadsheetml/2006/main" count="581" uniqueCount="118">
  <si>
    <t>เป้าหมายรายได้ภาษีสรรพสามิต  ประจำปีงบประมาณ 2554</t>
  </si>
  <si>
    <t>ทั่วราชอาณาจักร</t>
  </si>
  <si>
    <t>สำนักงานสรรพสามิต</t>
  </si>
  <si>
    <t>รวมรายได้ (บาท)</t>
  </si>
  <si>
    <t>ภาคที่ 1</t>
  </si>
  <si>
    <t>ภาคที่ 2</t>
  </si>
  <si>
    <t>ภาคที่ 3</t>
  </si>
  <si>
    <t>ภาคที่ 4</t>
  </si>
  <si>
    <t>ภาคที่ 5</t>
  </si>
  <si>
    <t>ภาคที่ 6</t>
  </si>
  <si>
    <t>ภาคที่ 7</t>
  </si>
  <si>
    <t>ภาคที่ 8</t>
  </si>
  <si>
    <t>ภาคที่ 9</t>
  </si>
  <si>
    <t>ภาคที่ 10</t>
  </si>
  <si>
    <t xml:space="preserve"> </t>
  </si>
  <si>
    <t>รวมทั่วราชอาณาจักร</t>
  </si>
  <si>
    <t>สำนักงานสรรพสามิตพื้นที่</t>
  </si>
  <si>
    <t>รวม</t>
  </si>
  <si>
    <t>สำนักงานสรรพสามิตภาคที่ 3</t>
  </si>
  <si>
    <t>นครราชสีมา</t>
  </si>
  <si>
    <t>ชัยภูมิ</t>
  </si>
  <si>
    <t>บุรีรัมย์</t>
  </si>
  <si>
    <t>ยโสธร</t>
  </si>
  <si>
    <t>ร้อยเอ็ด</t>
  </si>
  <si>
    <t>ศรีสะเกษ</t>
  </si>
  <si>
    <t>สุรินทร์</t>
  </si>
  <si>
    <t>อุบลราชธานี</t>
  </si>
  <si>
    <t>อำนาจเจริญ</t>
  </si>
  <si>
    <t xml:space="preserve"> - 57 -</t>
  </si>
  <si>
    <t xml:space="preserve"> - 58 -</t>
  </si>
  <si>
    <t>เป้าหมายรายได้ภาษีสรรพสามิต ประจำปีงบประมาณ 2554</t>
  </si>
  <si>
    <t>หน่วย : บาท</t>
  </si>
  <si>
    <t>เดือน                                                                        รายได้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</si>
  <si>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</si>
  <si>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</si>
  <si>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</si>
  <si>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</si>
  <si>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</si>
  <si>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</si>
  <si>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</si>
  <si>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เดือน                                                                                 รายได้</t>
  </si>
  <si>
    <t>พฤษภาคม</t>
  </si>
  <si>
    <t>มิถุนายน</t>
  </si>
  <si>
    <t>กรกฎาคม</t>
  </si>
  <si>
    <t>สิงหาคม</t>
  </si>
  <si>
    <t>กันยายน</t>
  </si>
  <si>
    <t xml:space="preserve">   1. สุรา</t>
  </si>
  <si>
    <t xml:space="preserve">   2. ยาสูบ</t>
  </si>
  <si>
    <t xml:space="preserve">   3. เครื่องดื่ม</t>
  </si>
  <si>
    <t xml:space="preserve">   4. น้ำมันและผลิตภัณฑ์น้ำมัน</t>
  </si>
  <si>
    <t xml:space="preserve">   5. ผลิตภัณฑ์เครื่องหอมและเครื่องสำอาง</t>
  </si>
  <si>
    <t xml:space="preserve">   6. สนามกอล์ฟ</t>
  </si>
  <si>
    <t xml:space="preserve">   7. สนามม้า</t>
  </si>
  <si>
    <t xml:space="preserve">   8. ไนท์คลับ</t>
  </si>
  <si>
    <t xml:space="preserve">   9. อาบอบนวด</t>
  </si>
  <si>
    <t xml:space="preserve"> 10. รายได้เบ็ดเตล็ด</t>
  </si>
  <si>
    <t xml:space="preserve">        ก. ใบอนุญาต</t>
  </si>
  <si>
    <t xml:space="preserve">              - สุรา</t>
  </si>
  <si>
    <t xml:space="preserve">              - ยาสูบ</t>
  </si>
  <si>
    <t xml:space="preserve">              - ไพ่</t>
  </si>
  <si>
    <t xml:space="preserve">        ข. ค่าปรับเปรียบเทียบคดี</t>
  </si>
  <si>
    <t xml:space="preserve">        ค. เบ็ดเตล็ดอื่น</t>
  </si>
  <si>
    <t xml:space="preserve"> - 59 -</t>
  </si>
  <si>
    <t xml:space="preserve"> - 60 -</t>
  </si>
  <si>
    <t>สำนักงานสรรพสามิตพื้นที่นครราชสีมา</t>
  </si>
  <si>
    <t>เดือน                                                                                  รายได้</t>
  </si>
  <si>
    <t xml:space="preserve">   4. ผลิตภัณฑ์เครื่องหอมและเครื่องสำอาง</t>
  </si>
  <si>
    <t xml:space="preserve">   5. สนามกอล์ฟ</t>
  </si>
  <si>
    <t xml:space="preserve">   6. สนามม้า</t>
  </si>
  <si>
    <t xml:space="preserve">   7. ไนท์คลับ</t>
  </si>
  <si>
    <t xml:space="preserve">   8. อาบอบนวด</t>
  </si>
  <si>
    <t xml:space="preserve">   9. รายได้เบ็ดเตล็ด</t>
  </si>
  <si>
    <t xml:space="preserve"> - 61 - </t>
  </si>
  <si>
    <t xml:space="preserve"> - 62 -</t>
  </si>
  <si>
    <t>สำนักงานสรรพสามิตพื้นที่ชัยภูมิ</t>
  </si>
  <si>
    <t>เดือน                                                                           รายได้</t>
  </si>
  <si>
    <t xml:space="preserve">    1. สุรา</t>
  </si>
  <si>
    <t xml:space="preserve">    2. ยาสูบ</t>
  </si>
  <si>
    <t xml:space="preserve">    3. เครื่องดื่ม</t>
  </si>
  <si>
    <t xml:space="preserve">    4. สนามกอล์ฟ</t>
  </si>
  <si>
    <t xml:space="preserve">    5. ไนท์คลับ</t>
  </si>
  <si>
    <t xml:space="preserve">    6. อาบอบนวด</t>
  </si>
  <si>
    <t xml:space="preserve">    7. รายได้เบ็ดเตล็ด</t>
  </si>
  <si>
    <t xml:space="preserve"> - 63 -</t>
  </si>
  <si>
    <t xml:space="preserve"> - 64 -</t>
  </si>
  <si>
    <t>สำนักงานสรรพสามิตพื้นที่บุรีรัมย์</t>
  </si>
  <si>
    <t>เดือน                                                                            รายได้</t>
  </si>
  <si>
    <t xml:space="preserve">   6. ไนท์คลับ</t>
  </si>
  <si>
    <t xml:space="preserve">   7. อาบอบนวด</t>
  </si>
  <si>
    <t xml:space="preserve">   8. รายได้เบ็ดเตล็ด</t>
  </si>
  <si>
    <t xml:space="preserve"> - 65 - </t>
  </si>
  <si>
    <t xml:space="preserve"> - 66 -</t>
  </si>
  <si>
    <t>สำนักงานสรรพสามิตพื้นที่ยโสธร</t>
  </si>
  <si>
    <t xml:space="preserve">   1. สุรา </t>
  </si>
  <si>
    <t xml:space="preserve">   2. เครื่องดื่ม </t>
  </si>
  <si>
    <t xml:space="preserve">   3. สนามกอล์ฟ</t>
  </si>
  <si>
    <t xml:space="preserve">   4. ไนท์คลับ</t>
  </si>
  <si>
    <t xml:space="preserve">   5. รายได้เบ็ดเตล็ด</t>
  </si>
  <si>
    <t xml:space="preserve"> - 67 -</t>
  </si>
  <si>
    <t xml:space="preserve"> - 68 -</t>
  </si>
  <si>
    <t>สำนักงานสรรพสามิตพื้นที่ร้อยเอ็ด</t>
  </si>
  <si>
    <t xml:space="preserve"> - 69 -</t>
  </si>
  <si>
    <t xml:space="preserve"> - 70 - </t>
  </si>
  <si>
    <t>สำนักงานสรรพสามิตพื้นที่ศรีสะเกษ</t>
  </si>
  <si>
    <t xml:space="preserve">   2. เครื่องดื่ม</t>
  </si>
  <si>
    <t xml:space="preserve">   3. สนามกอล์ฟ </t>
  </si>
  <si>
    <t xml:space="preserve"> - 71 -</t>
  </si>
  <si>
    <t xml:space="preserve"> - 72 -</t>
  </si>
  <si>
    <t>สำนักงานสรรพสามิตพื้นที่สุรินทร์</t>
  </si>
  <si>
    <t xml:space="preserve">   5. อาบอบนวด</t>
  </si>
  <si>
    <t xml:space="preserve">   6. รายได้เบ็ดเตล็ด</t>
  </si>
  <si>
    <t xml:space="preserve"> - 73 -</t>
  </si>
  <si>
    <t xml:space="preserve"> - 74 - </t>
  </si>
  <si>
    <t>สำนักงานสรรพสามิตพื้นที่อุบลราชธานี</t>
  </si>
  <si>
    <t xml:space="preserve">   3. น้ำมันและผลิตภัณฑ์น้ำมัน</t>
  </si>
  <si>
    <t xml:space="preserve"> - 75 -</t>
  </si>
  <si>
    <t xml:space="preserve"> - 76 -</t>
  </si>
  <si>
    <t>สำนักงานสรรพสามิตพื้นที่อำนาจเจริญ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</si>
</sst>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[Red]\-#,##0\ "/>
  </numFmts>
  <fonts count="47">
    <font>
      <sz val="14"/>
      <name val="AngsanaUPC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20"/>
      <name val="TH SarabunPSK"/>
      <family val="2"/>
    </font>
    <font>
      <sz val="14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5"/>
      <color indexed="17"/>
      <name val="TH SarabunPSK"/>
      <family val="2"/>
    </font>
    <font>
      <b/>
      <i/>
      <sz val="15"/>
      <name val="TH SarabunPSK"/>
      <family val="2"/>
    </font>
    <font>
      <i/>
      <sz val="15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medium"/>
      <right style="medium"/>
      <top style="medium"/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87" fontId="18" fillId="0" borderId="0" xfId="42" applyNumberFormat="1" applyFont="1" applyBorder="1" applyAlignment="1">
      <alignment horizontal="center"/>
    </xf>
    <xf numFmtId="0" fontId="19" fillId="0" borderId="0" xfId="0" applyFont="1" applyAlignment="1">
      <alignment/>
    </xf>
    <xf numFmtId="187" fontId="20" fillId="0" borderId="0" xfId="42" applyNumberFormat="1" applyFont="1" applyBorder="1" applyAlignment="1">
      <alignment/>
    </xf>
    <xf numFmtId="0" fontId="20" fillId="0" borderId="0" xfId="0" applyFont="1" applyAlignment="1">
      <alignment/>
    </xf>
    <xf numFmtId="187" fontId="18" fillId="0" borderId="0" xfId="42" applyNumberFormat="1" applyFont="1" applyFill="1" applyBorder="1" applyAlignment="1" applyProtection="1">
      <alignment horizontal="center"/>
      <protection locked="0"/>
    </xf>
    <xf numFmtId="187" fontId="21" fillId="0" borderId="10" xfId="42" applyNumberFormat="1" applyFont="1" applyFill="1" applyBorder="1" applyAlignment="1" applyProtection="1">
      <alignment horizontal="center"/>
      <protection locked="0"/>
    </xf>
    <xf numFmtId="187" fontId="22" fillId="0" borderId="11" xfId="42" applyNumberFormat="1" applyFont="1" applyFill="1" applyBorder="1" applyAlignment="1">
      <alignment/>
    </xf>
    <xf numFmtId="187" fontId="23" fillId="0" borderId="11" xfId="42" applyNumberFormat="1" applyFont="1" applyFill="1" applyBorder="1" applyAlignment="1" applyProtection="1">
      <alignment/>
      <protection locked="0"/>
    </xf>
    <xf numFmtId="187" fontId="21" fillId="0" borderId="12" xfId="42" applyNumberFormat="1" applyFont="1" applyFill="1" applyBorder="1" applyAlignment="1" applyProtection="1">
      <alignment horizontal="center"/>
      <protection locked="0"/>
    </xf>
    <xf numFmtId="187" fontId="24" fillId="0" borderId="0" xfId="42" applyNumberFormat="1" applyFont="1" applyBorder="1" applyAlignment="1" applyProtection="1">
      <alignment horizontal="left"/>
      <protection locked="0"/>
    </xf>
    <xf numFmtId="187" fontId="19" fillId="0" borderId="0" xfId="42" applyNumberFormat="1" applyFont="1" applyBorder="1" applyAlignment="1">
      <alignment/>
    </xf>
    <xf numFmtId="187" fontId="23" fillId="0" borderId="0" xfId="42" applyNumberFormat="1" applyFont="1" applyBorder="1" applyAlignment="1" applyProtection="1">
      <alignment/>
      <protection locked="0"/>
    </xf>
    <xf numFmtId="187" fontId="21" fillId="0" borderId="0" xfId="42" applyNumberFormat="1" applyFont="1" applyBorder="1" applyAlignment="1" applyProtection="1">
      <alignment/>
      <protection locked="0"/>
    </xf>
    <xf numFmtId="187" fontId="23" fillId="0" borderId="0" xfId="42" applyNumberFormat="1" applyFont="1" applyBorder="1" applyAlignment="1">
      <alignment/>
    </xf>
    <xf numFmtId="187" fontId="19" fillId="0" borderId="0" xfId="0" applyNumberFormat="1" applyFont="1" applyAlignment="1">
      <alignment/>
    </xf>
    <xf numFmtId="187" fontId="21" fillId="0" borderId="10" xfId="42" applyNumberFormat="1" applyFont="1" applyFill="1" applyBorder="1" applyAlignment="1" applyProtection="1">
      <alignment horizontal="center"/>
      <protection/>
    </xf>
    <xf numFmtId="187" fontId="25" fillId="0" borderId="11" xfId="42" applyNumberFormat="1" applyFont="1" applyFill="1" applyBorder="1" applyAlignment="1">
      <alignment/>
    </xf>
    <xf numFmtId="187" fontId="26" fillId="0" borderId="12" xfId="42" applyNumberFormat="1" applyFont="1" applyFill="1" applyBorder="1" applyAlignment="1" applyProtection="1">
      <alignment/>
      <protection/>
    </xf>
    <xf numFmtId="187" fontId="21" fillId="0" borderId="0" xfId="42" applyNumberFormat="1" applyFont="1" applyAlignment="1" applyProtection="1">
      <alignment horizontal="centerContinuous"/>
      <protection locked="0"/>
    </xf>
    <xf numFmtId="187" fontId="19" fillId="0" borderId="0" xfId="42" applyNumberFormat="1" applyFont="1" applyAlignment="1">
      <alignment horizontal="centerContinuous"/>
    </xf>
    <xf numFmtId="187" fontId="23" fillId="0" borderId="0" xfId="42" applyNumberFormat="1" applyFont="1" applyAlignment="1" applyProtection="1">
      <alignment horizontal="centerContinuous"/>
      <protection locked="0"/>
    </xf>
    <xf numFmtId="187" fontId="21" fillId="0" borderId="0" xfId="42" applyNumberFormat="1" applyFont="1" applyBorder="1" applyAlignment="1" applyProtection="1">
      <alignment horizontal="center"/>
      <protection locked="0"/>
    </xf>
    <xf numFmtId="187" fontId="23" fillId="0" borderId="0" xfId="42" applyNumberFormat="1" applyFont="1" applyFill="1" applyAlignment="1">
      <alignment horizontal="centerContinuous"/>
    </xf>
    <xf numFmtId="187" fontId="22" fillId="0" borderId="0" xfId="42" applyNumberFormat="1" applyFont="1" applyFill="1" applyAlignment="1">
      <alignment horizontal="centerContinuous"/>
    </xf>
    <xf numFmtId="0" fontId="22" fillId="0" borderId="11" xfId="0" applyFont="1" applyFill="1" applyBorder="1" applyAlignment="1">
      <alignment/>
    </xf>
    <xf numFmtId="187" fontId="24" fillId="0" borderId="11" xfId="42" applyNumberFormat="1" applyFont="1" applyFill="1" applyBorder="1" applyAlignment="1" applyProtection="1">
      <alignment/>
      <protection locked="0"/>
    </xf>
    <xf numFmtId="187" fontId="21" fillId="0" borderId="0" xfId="42" applyNumberFormat="1" applyFont="1" applyAlignment="1" applyProtection="1">
      <alignment/>
      <protection/>
    </xf>
    <xf numFmtId="187" fontId="24" fillId="0" borderId="0" xfId="42" applyNumberFormat="1" applyFont="1" applyAlignment="1" applyProtection="1">
      <alignment horizontal="left"/>
      <protection/>
    </xf>
    <xf numFmtId="187" fontId="26" fillId="0" borderId="12" xfId="42" applyNumberFormat="1" applyFont="1" applyFill="1" applyBorder="1" applyAlignment="1" applyProtection="1">
      <alignment horizontal="center"/>
      <protection locked="0"/>
    </xf>
    <xf numFmtId="187" fontId="23" fillId="0" borderId="0" xfId="42" applyNumberFormat="1" applyFont="1" applyAlignment="1" applyProtection="1">
      <alignment/>
      <protection/>
    </xf>
    <xf numFmtId="187" fontId="21" fillId="0" borderId="0" xfId="42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187" fontId="24" fillId="0" borderId="0" xfId="42" applyNumberFormat="1" applyFont="1" applyFill="1" applyBorder="1" applyAlignment="1" applyProtection="1">
      <alignment/>
      <protection locked="0"/>
    </xf>
    <xf numFmtId="187" fontId="26" fillId="0" borderId="0" xfId="42" applyNumberFormat="1" applyFont="1" applyFill="1" applyBorder="1" applyAlignment="1" applyProtection="1">
      <alignment horizontal="center"/>
      <protection locked="0"/>
    </xf>
    <xf numFmtId="187" fontId="23" fillId="0" borderId="0" xfId="42" applyNumberFormat="1" applyFont="1" applyFill="1" applyAlignment="1" applyProtection="1">
      <alignment horizontal="centerContinuous"/>
      <protection/>
    </xf>
    <xf numFmtId="188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87" fontId="24" fillId="0" borderId="0" xfId="42" applyNumberFormat="1" applyFont="1" applyFill="1" applyAlignment="1" applyProtection="1">
      <alignment horizontal="centerContinuous"/>
      <protection locked="0"/>
    </xf>
    <xf numFmtId="187" fontId="24" fillId="0" borderId="0" xfId="42" applyNumberFormat="1" applyFont="1" applyFill="1" applyAlignment="1">
      <alignment horizontal="centerContinuous"/>
    </xf>
    <xf numFmtId="187" fontId="23" fillId="0" borderId="0" xfId="42" applyNumberFormat="1" applyFont="1" applyFill="1" applyBorder="1" applyAlignment="1" applyProtection="1">
      <alignment horizontal="centerContinuous"/>
      <protection/>
    </xf>
    <xf numFmtId="187" fontId="24" fillId="0" borderId="0" xfId="42" applyNumberFormat="1" applyFont="1" applyFill="1" applyBorder="1" applyAlignment="1" applyProtection="1">
      <alignment horizontal="centerContinuous"/>
      <protection/>
    </xf>
    <xf numFmtId="187" fontId="24" fillId="0" borderId="0" xfId="42" applyNumberFormat="1" applyFont="1" applyFill="1" applyAlignment="1" applyProtection="1">
      <alignment horizontal="centerContinuous"/>
      <protection/>
    </xf>
    <xf numFmtId="187" fontId="24" fillId="0" borderId="0" xfId="42" applyNumberFormat="1" applyFont="1" applyFill="1" applyAlignment="1" applyProtection="1">
      <alignment/>
      <protection/>
    </xf>
    <xf numFmtId="187" fontId="23" fillId="0" borderId="0" xfId="42" applyNumberFormat="1" applyFont="1" applyFill="1" applyAlignment="1" applyProtection="1">
      <alignment/>
      <protection/>
    </xf>
    <xf numFmtId="187" fontId="23" fillId="0" borderId="0" xfId="42" applyNumberFormat="1" applyFont="1" applyFill="1" applyAlignment="1" applyProtection="1">
      <alignment horizontal="left"/>
      <protection/>
    </xf>
    <xf numFmtId="187" fontId="24" fillId="0" borderId="0" xfId="42" applyNumberFormat="1" applyFont="1" applyFill="1" applyAlignment="1" applyProtection="1">
      <alignment horizontal="center"/>
      <protection/>
    </xf>
    <xf numFmtId="0" fontId="24" fillId="0" borderId="13" xfId="0" applyFont="1" applyFill="1" applyBorder="1" applyAlignment="1">
      <alignment horizontal="left" vertical="center" wrapText="1" indent="2" readingOrder="2"/>
    </xf>
    <xf numFmtId="187" fontId="24" fillId="0" borderId="14" xfId="42" applyNumberFormat="1" applyFont="1" applyFill="1" applyBorder="1" applyAlignment="1" applyProtection="1">
      <alignment horizontal="center"/>
      <protection/>
    </xf>
    <xf numFmtId="187" fontId="24" fillId="0" borderId="15" xfId="42" applyNumberFormat="1" applyFont="1" applyFill="1" applyBorder="1" applyAlignment="1" applyProtection="1">
      <alignment horizontal="center"/>
      <protection/>
    </xf>
    <xf numFmtId="187" fontId="24" fillId="0" borderId="16" xfId="42" applyNumberFormat="1" applyFont="1" applyFill="1" applyBorder="1" applyAlignment="1" applyProtection="1">
      <alignment horizontal="center"/>
      <protection/>
    </xf>
    <xf numFmtId="187" fontId="24" fillId="0" borderId="17" xfId="42" applyNumberFormat="1" applyFont="1" applyFill="1" applyBorder="1" applyAlignment="1" applyProtection="1">
      <alignment horizontal="center"/>
      <protection/>
    </xf>
    <xf numFmtId="187" fontId="24" fillId="0" borderId="18" xfId="42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left" vertical="center" wrapText="1" indent="2" readingOrder="2"/>
    </xf>
    <xf numFmtId="187" fontId="24" fillId="0" borderId="20" xfId="42" applyNumberFormat="1" applyFont="1" applyFill="1" applyBorder="1" applyAlignment="1" applyProtection="1">
      <alignment horizontal="left"/>
      <protection/>
    </xf>
    <xf numFmtId="187" fontId="24" fillId="0" borderId="21" xfId="42" applyNumberFormat="1" applyFont="1" applyFill="1" applyBorder="1" applyAlignment="1" applyProtection="1">
      <alignment/>
      <protection/>
    </xf>
    <xf numFmtId="187" fontId="24" fillId="0" borderId="22" xfId="42" applyNumberFormat="1" applyFont="1" applyFill="1" applyBorder="1" applyAlignment="1" applyProtection="1">
      <alignment/>
      <protection/>
    </xf>
    <xf numFmtId="187" fontId="24" fillId="0" borderId="20" xfId="42" applyNumberFormat="1" applyFont="1" applyFill="1" applyBorder="1" applyAlignment="1" applyProtection="1">
      <alignment/>
      <protection/>
    </xf>
    <xf numFmtId="187" fontId="24" fillId="0" borderId="23" xfId="42" applyNumberFormat="1" applyFont="1" applyFill="1" applyBorder="1" applyAlignment="1" applyProtection="1">
      <alignment/>
      <protection/>
    </xf>
    <xf numFmtId="187" fontId="24" fillId="0" borderId="24" xfId="42" applyNumberFormat="1" applyFont="1" applyFill="1" applyBorder="1" applyAlignment="1" applyProtection="1">
      <alignment/>
      <protection/>
    </xf>
    <xf numFmtId="187" fontId="24" fillId="0" borderId="25" xfId="42" applyNumberFormat="1" applyFont="1" applyFill="1" applyBorder="1" applyAlignment="1" applyProtection="1" quotePrefix="1">
      <alignment horizontal="left"/>
      <protection locked="0"/>
    </xf>
    <xf numFmtId="187" fontId="23" fillId="0" borderId="26" xfId="42" applyNumberFormat="1" applyFont="1" applyFill="1" applyBorder="1" applyAlignment="1" applyProtection="1">
      <alignment/>
      <protection/>
    </xf>
    <xf numFmtId="187" fontId="23" fillId="0" borderId="27" xfId="42" applyNumberFormat="1" applyFont="1" applyFill="1" applyBorder="1" applyAlignment="1" applyProtection="1">
      <alignment/>
      <protection/>
    </xf>
    <xf numFmtId="187" fontId="24" fillId="0" borderId="25" xfId="42" applyNumberFormat="1" applyFont="1" applyFill="1" applyBorder="1" applyAlignment="1" applyProtection="1">
      <alignment/>
      <protection/>
    </xf>
    <xf numFmtId="188" fontId="27" fillId="0" borderId="0" xfId="0" applyNumberFormat="1" applyFont="1" applyFill="1" applyAlignment="1">
      <alignment/>
    </xf>
    <xf numFmtId="187" fontId="24" fillId="0" borderId="25" xfId="42" applyNumberFormat="1" applyFont="1" applyFill="1" applyBorder="1" applyAlignment="1" applyProtection="1">
      <alignment horizontal="left"/>
      <protection locked="0"/>
    </xf>
    <xf numFmtId="187" fontId="23" fillId="0" borderId="28" xfId="42" applyNumberFormat="1" applyFont="1" applyFill="1" applyBorder="1" applyAlignment="1" applyProtection="1">
      <alignment/>
      <protection/>
    </xf>
    <xf numFmtId="187" fontId="24" fillId="0" borderId="25" xfId="42" applyNumberFormat="1" applyFont="1" applyFill="1" applyBorder="1" applyAlignment="1" applyProtection="1" quotePrefix="1">
      <alignment horizontal="left"/>
      <protection/>
    </xf>
    <xf numFmtId="187" fontId="24" fillId="0" borderId="29" xfId="42" applyNumberFormat="1" applyFont="1" applyFill="1" applyBorder="1" applyAlignment="1" applyProtection="1" quotePrefix="1">
      <alignment horizontal="left"/>
      <protection/>
    </xf>
    <xf numFmtId="187" fontId="28" fillId="0" borderId="30" xfId="42" applyNumberFormat="1" applyFont="1" applyFill="1" applyBorder="1" applyAlignment="1" applyProtection="1" quotePrefix="1">
      <alignment horizontal="left"/>
      <protection/>
    </xf>
    <xf numFmtId="187" fontId="29" fillId="0" borderId="31" xfId="42" applyNumberFormat="1" applyFont="1" applyFill="1" applyBorder="1" applyAlignment="1" applyProtection="1">
      <alignment/>
      <protection/>
    </xf>
    <xf numFmtId="187" fontId="29" fillId="0" borderId="32" xfId="42" applyNumberFormat="1" applyFont="1" applyFill="1" applyBorder="1" applyAlignment="1" applyProtection="1">
      <alignment/>
      <protection/>
    </xf>
    <xf numFmtId="187" fontId="24" fillId="0" borderId="30" xfId="42" applyNumberFormat="1" applyFont="1" applyFill="1" applyBorder="1" applyAlignment="1" applyProtection="1">
      <alignment/>
      <protection/>
    </xf>
    <xf numFmtId="0" fontId="29" fillId="0" borderId="0" xfId="0" applyFont="1" applyFill="1" applyAlignment="1">
      <alignment/>
    </xf>
    <xf numFmtId="187" fontId="24" fillId="0" borderId="30" xfId="42" applyNumberFormat="1" applyFont="1" applyFill="1" applyBorder="1" applyAlignment="1" applyProtection="1" quotePrefix="1">
      <alignment horizontal="left"/>
      <protection/>
    </xf>
    <xf numFmtId="187" fontId="23" fillId="0" borderId="31" xfId="42" applyNumberFormat="1" applyFont="1" applyFill="1" applyBorder="1" applyAlignment="1" applyProtection="1">
      <alignment/>
      <protection/>
    </xf>
    <xf numFmtId="187" fontId="23" fillId="0" borderId="32" xfId="42" applyNumberFormat="1" applyFont="1" applyFill="1" applyBorder="1" applyAlignment="1" applyProtection="1">
      <alignment/>
      <protection/>
    </xf>
    <xf numFmtId="187" fontId="24" fillId="0" borderId="30" xfId="42" applyNumberFormat="1" applyFont="1" applyFill="1" applyBorder="1" applyAlignment="1" applyProtection="1">
      <alignment horizontal="left"/>
      <protection locked="0"/>
    </xf>
    <xf numFmtId="187" fontId="28" fillId="0" borderId="30" xfId="42" applyNumberFormat="1" applyFont="1" applyFill="1" applyBorder="1" applyAlignment="1" applyProtection="1" quotePrefix="1">
      <alignment horizontal="left"/>
      <protection locked="0"/>
    </xf>
    <xf numFmtId="187" fontId="29" fillId="0" borderId="33" xfId="42" applyNumberFormat="1" applyFont="1" applyFill="1" applyBorder="1" applyAlignment="1" applyProtection="1">
      <alignment/>
      <protection/>
    </xf>
    <xf numFmtId="187" fontId="29" fillId="0" borderId="34" xfId="42" applyNumberFormat="1" applyFont="1" applyFill="1" applyBorder="1" applyAlignment="1" applyProtection="1">
      <alignment/>
      <protection/>
    </xf>
    <xf numFmtId="187" fontId="29" fillId="0" borderId="20" xfId="42" applyNumberFormat="1" applyFont="1" applyFill="1" applyBorder="1" applyAlignment="1" applyProtection="1">
      <alignment/>
      <protection/>
    </xf>
    <xf numFmtId="187" fontId="29" fillId="0" borderId="35" xfId="42" applyNumberFormat="1" applyFont="1" applyFill="1" applyBorder="1" applyAlignment="1" applyProtection="1">
      <alignment/>
      <protection/>
    </xf>
    <xf numFmtId="187" fontId="29" fillId="0" borderId="22" xfId="42" applyNumberFormat="1" applyFont="1" applyFill="1" applyBorder="1" applyAlignment="1" applyProtection="1">
      <alignment/>
      <protection/>
    </xf>
    <xf numFmtId="187" fontId="24" fillId="0" borderId="36" xfId="42" applyNumberFormat="1" applyFont="1" applyFill="1" applyBorder="1" applyAlignment="1" applyProtection="1">
      <alignment horizontal="center"/>
      <protection/>
    </xf>
    <xf numFmtId="187" fontId="24" fillId="0" borderId="37" xfId="42" applyNumberFormat="1" applyFont="1" applyFill="1" applyBorder="1" applyAlignment="1" applyProtection="1">
      <alignment horizontal="centerContinuous"/>
      <protection/>
    </xf>
    <xf numFmtId="187" fontId="24" fillId="0" borderId="38" xfId="42" applyNumberFormat="1" applyFont="1" applyFill="1" applyBorder="1" applyAlignment="1" applyProtection="1">
      <alignment horizontal="centerContinuous"/>
      <protection/>
    </xf>
    <xf numFmtId="187" fontId="24" fillId="0" borderId="36" xfId="42" applyNumberFormat="1" applyFont="1" applyFill="1" applyBorder="1" applyAlignment="1" applyProtection="1">
      <alignment horizontal="centerContinuous"/>
      <protection/>
    </xf>
    <xf numFmtId="187" fontId="23" fillId="0" borderId="26" xfId="42" applyNumberFormat="1" applyFont="1" applyFill="1" applyBorder="1" applyAlignment="1" applyProtection="1">
      <alignment/>
      <protection locked="0"/>
    </xf>
    <xf numFmtId="187" fontId="23" fillId="0" borderId="28" xfId="42" applyNumberFormat="1" applyFont="1" applyFill="1" applyBorder="1" applyAlignment="1" applyProtection="1">
      <alignment/>
      <protection locked="0"/>
    </xf>
    <xf numFmtId="187" fontId="24" fillId="0" borderId="39" xfId="42" applyNumberFormat="1" applyFont="1" applyFill="1" applyBorder="1" applyAlignment="1" applyProtection="1">
      <alignment/>
      <protection/>
    </xf>
    <xf numFmtId="187" fontId="23" fillId="0" borderId="40" xfId="42" applyNumberFormat="1" applyFont="1" applyFill="1" applyBorder="1" applyAlignment="1" applyProtection="1">
      <alignment/>
      <protection locked="0"/>
    </xf>
    <xf numFmtId="187" fontId="23" fillId="0" borderId="41" xfId="42" applyNumberFormat="1" applyFont="1" applyFill="1" applyBorder="1" applyAlignment="1" applyProtection="1">
      <alignment/>
      <protection/>
    </xf>
    <xf numFmtId="187" fontId="24" fillId="0" borderId="42" xfId="42" applyNumberFormat="1" applyFont="1" applyFill="1" applyBorder="1" applyAlignment="1" applyProtection="1">
      <alignment/>
      <protection/>
    </xf>
    <xf numFmtId="187" fontId="24" fillId="0" borderId="30" xfId="42" applyNumberFormat="1" applyFont="1" applyFill="1" applyBorder="1" applyAlignment="1" applyProtection="1" quotePrefix="1">
      <alignment horizontal="left"/>
      <protection locked="0"/>
    </xf>
    <xf numFmtId="187" fontId="23" fillId="0" borderId="31" xfId="42" applyNumberFormat="1" applyFont="1" applyFill="1" applyBorder="1" applyAlignment="1" applyProtection="1">
      <alignment/>
      <protection locked="0"/>
    </xf>
    <xf numFmtId="187" fontId="23" fillId="0" borderId="32" xfId="42" applyNumberFormat="1" applyFont="1" applyFill="1" applyBorder="1" applyAlignment="1" applyProtection="1">
      <alignment/>
      <protection locked="0"/>
    </xf>
    <xf numFmtId="187" fontId="23" fillId="0" borderId="31" xfId="42" applyNumberFormat="1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Alignment="1">
      <alignment/>
    </xf>
    <xf numFmtId="187" fontId="29" fillId="0" borderId="31" xfId="42" applyNumberFormat="1" applyFont="1" applyFill="1" applyBorder="1" applyAlignment="1" applyProtection="1">
      <alignment horizontal="center"/>
      <protection locked="0"/>
    </xf>
    <xf numFmtId="187" fontId="29" fillId="0" borderId="31" xfId="42" applyNumberFormat="1" applyFont="1" applyFill="1" applyBorder="1" applyAlignment="1" applyProtection="1">
      <alignment/>
      <protection locked="0"/>
    </xf>
    <xf numFmtId="187" fontId="29" fillId="0" borderId="32" xfId="42" applyNumberFormat="1" applyFont="1" applyFill="1" applyBorder="1" applyAlignment="1" applyProtection="1">
      <alignment/>
      <protection locked="0"/>
    </xf>
    <xf numFmtId="187" fontId="29" fillId="0" borderId="0" xfId="42" applyNumberFormat="1" applyFont="1" applyFill="1" applyBorder="1" applyAlignment="1" applyProtection="1">
      <alignment/>
      <protection locked="0"/>
    </xf>
    <xf numFmtId="187" fontId="29" fillId="0" borderId="0" xfId="42" applyNumberFormat="1" applyFont="1" applyFill="1" applyAlignment="1">
      <alignment/>
    </xf>
    <xf numFmtId="187" fontId="23" fillId="0" borderId="0" xfId="42" applyNumberFormat="1" applyFont="1" applyFill="1" applyBorder="1" applyAlignment="1" applyProtection="1">
      <alignment horizontal="center"/>
      <protection/>
    </xf>
    <xf numFmtId="187" fontId="24" fillId="0" borderId="21" xfId="42" applyNumberFormat="1" applyFont="1" applyFill="1" applyBorder="1" applyAlignment="1" applyProtection="1">
      <alignment horizontal="left"/>
      <protection/>
    </xf>
    <xf numFmtId="187" fontId="23" fillId="0" borderId="43" xfId="42" applyNumberFormat="1" applyFont="1" applyFill="1" applyBorder="1" applyAlignment="1" applyProtection="1">
      <alignment/>
      <protection locked="0"/>
    </xf>
    <xf numFmtId="187" fontId="23" fillId="0" borderId="44" xfId="42" applyNumberFormat="1" applyFont="1" applyFill="1" applyBorder="1" applyAlignment="1" applyProtection="1">
      <alignment/>
      <protection locked="0"/>
    </xf>
    <xf numFmtId="187" fontId="23" fillId="0" borderId="45" xfId="42" applyNumberFormat="1" applyFont="1" applyFill="1" applyBorder="1" applyAlignment="1" applyProtection="1">
      <alignment/>
      <protection locked="0"/>
    </xf>
    <xf numFmtId="187" fontId="23" fillId="0" borderId="46" xfId="42" applyNumberFormat="1" applyFont="1" applyFill="1" applyBorder="1" applyAlignment="1" applyProtection="1">
      <alignment/>
      <protection locked="0"/>
    </xf>
    <xf numFmtId="187" fontId="24" fillId="0" borderId="29" xfId="42" applyNumberFormat="1" applyFont="1" applyFill="1" applyBorder="1" applyAlignment="1" applyProtection="1">
      <alignment/>
      <protection/>
    </xf>
    <xf numFmtId="187" fontId="23" fillId="0" borderId="43" xfId="0" applyNumberFormat="1" applyFont="1" applyFill="1" applyBorder="1" applyAlignment="1">
      <alignment/>
    </xf>
    <xf numFmtId="187" fontId="23" fillId="0" borderId="44" xfId="0" applyNumberFormat="1" applyFont="1" applyFill="1" applyBorder="1" applyAlignment="1">
      <alignment/>
    </xf>
    <xf numFmtId="187" fontId="23" fillId="0" borderId="45" xfId="0" applyNumberFormat="1" applyFont="1" applyFill="1" applyBorder="1" applyAlignment="1">
      <alignment/>
    </xf>
    <xf numFmtId="187" fontId="23" fillId="0" borderId="47" xfId="0" applyNumberFormat="1" applyFont="1" applyFill="1" applyBorder="1" applyAlignment="1">
      <alignment/>
    </xf>
    <xf numFmtId="187" fontId="24" fillId="0" borderId="29" xfId="42" applyNumberFormat="1" applyFont="1" applyFill="1" applyBorder="1" applyAlignment="1" applyProtection="1" quotePrefix="1">
      <alignment horizontal="left"/>
      <protection locked="0"/>
    </xf>
    <xf numFmtId="187" fontId="24" fillId="0" borderId="29" xfId="42" applyNumberFormat="1" applyFont="1" applyFill="1" applyBorder="1" applyAlignment="1" applyProtection="1">
      <alignment horizontal="left"/>
      <protection locked="0"/>
    </xf>
    <xf numFmtId="187" fontId="29" fillId="0" borderId="0" xfId="42" applyNumberFormat="1" applyFont="1" applyFill="1" applyBorder="1" applyAlignment="1" applyProtection="1">
      <alignment/>
      <protection/>
    </xf>
    <xf numFmtId="187" fontId="23" fillId="0" borderId="0" xfId="42" applyNumberFormat="1" applyFont="1" applyFill="1" applyBorder="1" applyAlignment="1" applyProtection="1">
      <alignment/>
      <protection locked="0"/>
    </xf>
    <xf numFmtId="187" fontId="24" fillId="0" borderId="39" xfId="42" applyNumberFormat="1" applyFont="1" applyFill="1" applyBorder="1" applyAlignment="1" applyProtection="1" quotePrefix="1">
      <alignment horizontal="left"/>
      <protection locked="0"/>
    </xf>
    <xf numFmtId="187" fontId="23" fillId="0" borderId="48" xfId="42" applyNumberFormat="1" applyFont="1" applyFill="1" applyBorder="1" applyAlignment="1">
      <alignment/>
    </xf>
    <xf numFmtId="187" fontId="23" fillId="0" borderId="16" xfId="42" applyNumberFormat="1" applyFont="1" applyFill="1" applyBorder="1" applyAlignment="1">
      <alignment/>
    </xf>
    <xf numFmtId="187" fontId="23" fillId="0" borderId="41" xfId="42" applyNumberFormat="1" applyFont="1" applyFill="1" applyBorder="1" applyAlignment="1">
      <alignment/>
    </xf>
    <xf numFmtId="187" fontId="23" fillId="0" borderId="44" xfId="42" applyNumberFormat="1" applyFont="1" applyFill="1" applyBorder="1" applyAlignment="1">
      <alignment/>
    </xf>
    <xf numFmtId="187" fontId="23" fillId="0" borderId="45" xfId="42" applyNumberFormat="1" applyFont="1" applyFill="1" applyBorder="1" applyAlignment="1">
      <alignment/>
    </xf>
    <xf numFmtId="187" fontId="24" fillId="0" borderId="49" xfId="42" applyNumberFormat="1" applyFont="1" applyFill="1" applyBorder="1" applyAlignment="1" applyProtection="1" quotePrefix="1">
      <alignment horizontal="left"/>
      <protection locked="0"/>
    </xf>
    <xf numFmtId="187" fontId="24" fillId="0" borderId="49" xfId="42" applyNumberFormat="1" applyFont="1" applyFill="1" applyBorder="1" applyAlignment="1" applyProtection="1" quotePrefix="1">
      <alignment horizontal="left"/>
      <protection/>
    </xf>
    <xf numFmtId="187" fontId="28" fillId="0" borderId="50" xfId="42" applyNumberFormat="1" applyFont="1" applyFill="1" applyBorder="1" applyAlignment="1" applyProtection="1" quotePrefix="1">
      <alignment horizontal="left"/>
      <protection/>
    </xf>
    <xf numFmtId="187" fontId="28" fillId="0" borderId="42" xfId="42" applyNumberFormat="1" applyFont="1" applyFill="1" applyBorder="1" applyAlignment="1" applyProtection="1" quotePrefix="1">
      <alignment horizontal="left"/>
      <protection/>
    </xf>
    <xf numFmtId="187" fontId="23" fillId="0" borderId="33" xfId="42" applyNumberFormat="1" applyFont="1" applyFill="1" applyBorder="1" applyAlignment="1">
      <alignment/>
    </xf>
    <xf numFmtId="187" fontId="23" fillId="0" borderId="34" xfId="42" applyNumberFormat="1" applyFont="1" applyFill="1" applyBorder="1" applyAlignment="1">
      <alignment/>
    </xf>
    <xf numFmtId="187" fontId="29" fillId="0" borderId="31" xfId="42" applyNumberFormat="1" applyFont="1" applyFill="1" applyBorder="1" applyAlignment="1">
      <alignment/>
    </xf>
    <xf numFmtId="187" fontId="29" fillId="0" borderId="22" xfId="42" applyNumberFormat="1" applyFont="1" applyFill="1" applyBorder="1" applyAlignment="1" applyProtection="1">
      <alignment/>
      <protection locked="0"/>
    </xf>
    <xf numFmtId="187" fontId="24" fillId="0" borderId="39" xfId="42" applyNumberFormat="1" applyFont="1" applyFill="1" applyBorder="1" applyAlignment="1" applyProtection="1">
      <alignment horizontal="left"/>
      <protection/>
    </xf>
    <xf numFmtId="187" fontId="23" fillId="0" borderId="51" xfId="42" applyNumberFormat="1" applyFont="1" applyFill="1" applyBorder="1" applyAlignment="1" applyProtection="1">
      <alignment/>
      <protection locked="0"/>
    </xf>
    <xf numFmtId="187" fontId="28" fillId="0" borderId="30" xfId="42" applyNumberFormat="1" applyFont="1" applyFill="1" applyBorder="1" applyAlignment="1" applyProtection="1">
      <alignment/>
      <protection/>
    </xf>
    <xf numFmtId="187" fontId="24" fillId="0" borderId="52" xfId="42" applyNumberFormat="1" applyFont="1" applyFill="1" applyBorder="1" applyAlignment="1" applyProtection="1">
      <alignment horizontal="centerContinuous"/>
      <protection/>
    </xf>
    <xf numFmtId="187" fontId="23" fillId="0" borderId="26" xfId="0" applyNumberFormat="1" applyFont="1" applyFill="1" applyBorder="1" applyAlignment="1">
      <alignment/>
    </xf>
    <xf numFmtId="187" fontId="23" fillId="0" borderId="53" xfId="0" applyNumberFormat="1" applyFont="1" applyFill="1" applyBorder="1" applyAlignment="1">
      <alignment/>
    </xf>
    <xf numFmtId="187" fontId="23" fillId="0" borderId="28" xfId="0" applyNumberFormat="1" applyFont="1" applyFill="1" applyBorder="1" applyAlignment="1">
      <alignment/>
    </xf>
    <xf numFmtId="187" fontId="23" fillId="0" borderId="51" xfId="0" applyNumberFormat="1" applyFont="1" applyFill="1" applyBorder="1" applyAlignment="1">
      <alignment/>
    </xf>
    <xf numFmtId="187" fontId="23" fillId="0" borderId="43" xfId="42" applyNumberFormat="1" applyFont="1" applyFill="1" applyBorder="1" applyAlignment="1" applyProtection="1">
      <alignment horizontal="left"/>
      <protection/>
    </xf>
    <xf numFmtId="187" fontId="23" fillId="0" borderId="43" xfId="42" applyNumberFormat="1" applyFont="1" applyFill="1" applyBorder="1" applyAlignment="1" applyProtection="1">
      <alignment/>
      <protection/>
    </xf>
    <xf numFmtId="187" fontId="23" fillId="0" borderId="45" xfId="42" applyNumberFormat="1" applyFont="1" applyFill="1" applyBorder="1" applyAlignment="1" applyProtection="1">
      <alignment/>
      <protection/>
    </xf>
    <xf numFmtId="187" fontId="23" fillId="0" borderId="46" xfId="42" applyNumberFormat="1" applyFont="1" applyFill="1" applyBorder="1" applyAlignment="1" applyProtection="1">
      <alignment/>
      <protection/>
    </xf>
    <xf numFmtId="187" fontId="23" fillId="0" borderId="54" xfId="42" applyNumberFormat="1" applyFont="1" applyFill="1" applyBorder="1" applyAlignment="1" applyProtection="1">
      <alignment/>
      <protection locked="0"/>
    </xf>
    <xf numFmtId="187" fontId="23" fillId="0" borderId="31" xfId="42" applyNumberFormat="1" applyFont="1" applyFill="1" applyBorder="1" applyAlignment="1" applyProtection="1">
      <alignment horizontal="centerContinuous"/>
      <protection locked="0"/>
    </xf>
    <xf numFmtId="187" fontId="24" fillId="0" borderId="55" xfId="42" applyNumberFormat="1" applyFont="1" applyFill="1" applyBorder="1" applyAlignment="1" applyProtection="1">
      <alignment horizontal="centerContinuous"/>
      <protection/>
    </xf>
    <xf numFmtId="187" fontId="23" fillId="0" borderId="41" xfId="0" applyNumberFormat="1" applyFont="1" applyFill="1" applyBorder="1" applyAlignment="1">
      <alignment/>
    </xf>
    <xf numFmtId="187" fontId="23" fillId="0" borderId="56" xfId="42" applyNumberFormat="1" applyFont="1" applyFill="1" applyBorder="1" applyAlignment="1" applyProtection="1">
      <alignment/>
      <protection/>
    </xf>
    <xf numFmtId="187" fontId="23" fillId="0" borderId="57" xfId="42" applyNumberFormat="1" applyFont="1" applyFill="1" applyBorder="1" applyAlignment="1" applyProtection="1">
      <alignment/>
      <protection/>
    </xf>
    <xf numFmtId="187" fontId="23" fillId="0" borderId="27" xfId="0" applyNumberFormat="1" applyFont="1" applyFill="1" applyBorder="1" applyAlignment="1">
      <alignment/>
    </xf>
    <xf numFmtId="187" fontId="23" fillId="0" borderId="54" xfId="0" applyNumberFormat="1" applyFont="1" applyFill="1" applyBorder="1" applyAlignment="1">
      <alignment/>
    </xf>
    <xf numFmtId="187" fontId="24" fillId="0" borderId="25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&#3648;&#3611;&#3657;&#3634;&#3627;&#3617;&#3634;&#3618;&#3611;&#3637;&#3591;&#3610;&#3631;54%20(&#3648;&#3614;&#3636;&#3656;&#3617;&#3611;&#3619;&#3632;&#3626;&#3636;&#3607;&#3608;&#3636;&#3616;&#3634;&#3614;%20425,500%20&#3621;&#3657;&#3634;&#3609;&#3610;&#3634;&#360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้งค่า"/>
      <sheetName val="P3(ปรับ)"/>
      <sheetName val="สารบัญ"/>
      <sheetName val="P2"/>
      <sheetName val="p3"/>
      <sheetName val="p4"/>
      <sheetName val="ใบปะหน้า"/>
      <sheetName val="ภาคที่1"/>
      <sheetName val="ภาคที่2"/>
      <sheetName val="ภาคที่3"/>
      <sheetName val="ภาคที่4"/>
      <sheetName val="ภาคที่5"/>
      <sheetName val="ภาคที่6"/>
      <sheetName val="ภาคที่7"/>
      <sheetName val="ภาคที่8"/>
      <sheetName val="ภาคที่9"/>
      <sheetName val="ภาคที่10"/>
    </sheetNames>
    <sheetDataSet>
      <sheetData sheetId="7">
        <row r="28">
          <cell r="O28">
            <v>79409328300</v>
          </cell>
        </row>
      </sheetData>
      <sheetData sheetId="8">
        <row r="29">
          <cell r="O29">
            <v>186691450600</v>
          </cell>
        </row>
      </sheetData>
      <sheetData sheetId="10">
        <row r="25">
          <cell r="O25">
            <v>22118196100</v>
          </cell>
        </row>
      </sheetData>
      <sheetData sheetId="11">
        <row r="23">
          <cell r="O23">
            <v>1923691400</v>
          </cell>
        </row>
      </sheetData>
      <sheetData sheetId="12">
        <row r="23">
          <cell r="O23">
            <v>11464670100</v>
          </cell>
        </row>
      </sheetData>
      <sheetData sheetId="13">
        <row r="25">
          <cell r="O25">
            <v>23401867300</v>
          </cell>
        </row>
      </sheetData>
      <sheetData sheetId="14">
        <row r="21">
          <cell r="O21">
            <v>4557977100</v>
          </cell>
        </row>
      </sheetData>
      <sheetData sheetId="15">
        <row r="23">
          <cell r="O23">
            <v>2351385900</v>
          </cell>
        </row>
      </sheetData>
      <sheetData sheetId="16">
        <row r="31">
          <cell r="O31">
            <v>88487805400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SheetLayoutView="100" zoomScalePageLayoutView="0" workbookViewId="0" topLeftCell="A1">
      <selection activeCell="C18" sqref="C18"/>
    </sheetView>
  </sheetViews>
  <sheetFormatPr defaultColWidth="9.33203125" defaultRowHeight="21"/>
  <cols>
    <col min="1" max="1" width="44.16015625" style="2" bestFit="1" customWidth="1"/>
    <col min="2" max="5" width="12.83203125" style="2" customWidth="1"/>
    <col min="6" max="6" width="24.83203125" style="2" bestFit="1" customWidth="1"/>
    <col min="7" max="7" width="16.16015625" style="2" bestFit="1" customWidth="1"/>
    <col min="8" max="8" width="19.33203125" style="2" bestFit="1" customWidth="1"/>
    <col min="9" max="16384" width="9.33203125" style="2" customWidth="1"/>
  </cols>
  <sheetData>
    <row r="1" spans="1:6" ht="30.75">
      <c r="A1" s="1" t="s">
        <v>0</v>
      </c>
      <c r="B1" s="1"/>
      <c r="C1" s="1"/>
      <c r="D1" s="1"/>
      <c r="E1" s="1"/>
      <c r="F1" s="1"/>
    </row>
    <row r="2" spans="1:6" ht="24" customHeight="1">
      <c r="A2" s="3"/>
      <c r="B2" s="3"/>
      <c r="C2" s="4"/>
      <c r="D2" s="4"/>
      <c r="E2" s="3"/>
      <c r="F2" s="3"/>
    </row>
    <row r="3" spans="1:6" ht="30.75">
      <c r="A3" s="5" t="s">
        <v>1</v>
      </c>
      <c r="B3" s="5"/>
      <c r="C3" s="5"/>
      <c r="D3" s="5"/>
      <c r="E3" s="5"/>
      <c r="F3" s="5"/>
    </row>
    <row r="4" ht="22.5" thickBot="1"/>
    <row r="5" spans="1:6" ht="25.5" thickBot="1" thickTop="1">
      <c r="A5" s="6" t="s">
        <v>2</v>
      </c>
      <c r="B5" s="7"/>
      <c r="C5" s="8"/>
      <c r="D5" s="8"/>
      <c r="E5" s="7"/>
      <c r="F5" s="9" t="s">
        <v>3</v>
      </c>
    </row>
    <row r="6" spans="1:6" ht="24.75" thickTop="1">
      <c r="A6" s="10" t="s">
        <v>4</v>
      </c>
      <c r="B6" s="11"/>
      <c r="C6" s="12"/>
      <c r="D6" s="12"/>
      <c r="E6" s="11"/>
      <c r="F6" s="13">
        <f>+'[1]ภาคที่1'!O28</f>
        <v>79409328300</v>
      </c>
    </row>
    <row r="7" spans="1:6" ht="24">
      <c r="A7" s="10" t="s">
        <v>5</v>
      </c>
      <c r="B7" s="11"/>
      <c r="C7" s="12"/>
      <c r="D7" s="12"/>
      <c r="E7" s="11"/>
      <c r="F7" s="13">
        <f>+'[1]ภาคที่2'!O29</f>
        <v>186691450600</v>
      </c>
    </row>
    <row r="8" spans="1:6" ht="24">
      <c r="A8" s="10" t="s">
        <v>6</v>
      </c>
      <c r="B8" s="11"/>
      <c r="C8" s="12"/>
      <c r="D8" s="12"/>
      <c r="E8" s="11"/>
      <c r="F8" s="13">
        <f>+ภาคที่3!O23</f>
        <v>5093627800</v>
      </c>
    </row>
    <row r="9" spans="1:6" ht="24">
      <c r="A9" s="10" t="s">
        <v>7</v>
      </c>
      <c r="B9" s="11"/>
      <c r="C9" s="12"/>
      <c r="D9" s="12"/>
      <c r="E9" s="11"/>
      <c r="F9" s="13">
        <f>+'[1]ภาคที่4'!O25</f>
        <v>22118196100</v>
      </c>
    </row>
    <row r="10" spans="1:6" ht="24">
      <c r="A10" s="10" t="s">
        <v>8</v>
      </c>
      <c r="B10" s="11"/>
      <c r="C10" s="12"/>
      <c r="D10" s="12"/>
      <c r="E10" s="11"/>
      <c r="F10" s="13">
        <f>+'[1]ภาคที่5'!O23</f>
        <v>1923691400</v>
      </c>
    </row>
    <row r="11" spans="1:6" ht="24">
      <c r="A11" s="10" t="s">
        <v>9</v>
      </c>
      <c r="B11" s="11"/>
      <c r="C11" s="12"/>
      <c r="D11" s="12"/>
      <c r="E11" s="11"/>
      <c r="F11" s="13">
        <f>+'[1]ภาคที่6'!O23</f>
        <v>11464670100</v>
      </c>
    </row>
    <row r="12" spans="1:6" ht="24">
      <c r="A12" s="10" t="s">
        <v>10</v>
      </c>
      <c r="B12" s="11"/>
      <c r="C12" s="12"/>
      <c r="D12" s="12"/>
      <c r="E12" s="11"/>
      <c r="F12" s="13">
        <f>+'[1]ภาคที่7'!O25</f>
        <v>23401867300</v>
      </c>
    </row>
    <row r="13" spans="1:6" ht="24">
      <c r="A13" s="10" t="s">
        <v>11</v>
      </c>
      <c r="B13" s="11"/>
      <c r="C13" s="14"/>
      <c r="D13" s="14"/>
      <c r="E13" s="11"/>
      <c r="F13" s="13">
        <f>+'[1]ภาคที่8'!O21</f>
        <v>4557977100</v>
      </c>
    </row>
    <row r="14" spans="1:6" ht="24">
      <c r="A14" s="10" t="s">
        <v>12</v>
      </c>
      <c r="B14" s="11"/>
      <c r="C14" s="14"/>
      <c r="D14" s="14"/>
      <c r="E14" s="11"/>
      <c r="F14" s="13">
        <f>+'[1]ภาคที่9'!O23</f>
        <v>2351385900</v>
      </c>
    </row>
    <row r="15" spans="1:8" ht="24.75" thickBot="1">
      <c r="A15" s="10" t="s">
        <v>13</v>
      </c>
      <c r="B15" s="11"/>
      <c r="C15" s="12"/>
      <c r="D15" s="12"/>
      <c r="E15" s="11"/>
      <c r="F15" s="13">
        <f>+'[1]ภาคที่10'!O31</f>
        <v>88487805400</v>
      </c>
      <c r="H15" s="15" t="s">
        <v>14</v>
      </c>
    </row>
    <row r="16" spans="1:8" ht="29.25" thickBot="1" thickTop="1">
      <c r="A16" s="16" t="s">
        <v>15</v>
      </c>
      <c r="B16" s="17"/>
      <c r="C16" s="17"/>
      <c r="D16" s="17"/>
      <c r="E16" s="17"/>
      <c r="F16" s="18">
        <f>SUM(F6:F15)</f>
        <v>425500000000</v>
      </c>
      <c r="G16" s="15"/>
      <c r="H16" s="15"/>
    </row>
    <row r="17" ht="22.5" thickTop="1"/>
    <row r="19" spans="1:6" ht="30.75">
      <c r="A19" s="1" t="s">
        <v>0</v>
      </c>
      <c r="B19" s="1"/>
      <c r="C19" s="1"/>
      <c r="D19" s="1"/>
      <c r="E19" s="1"/>
      <c r="F19" s="1"/>
    </row>
    <row r="20" spans="2:5" ht="24">
      <c r="B20" s="19"/>
      <c r="C20" s="20"/>
      <c r="D20" s="21"/>
      <c r="E20" s="21"/>
    </row>
    <row r="21" spans="1:6" ht="24">
      <c r="A21" s="22" t="s">
        <v>18</v>
      </c>
      <c r="B21" s="22"/>
      <c r="C21" s="22"/>
      <c r="D21" s="22"/>
      <c r="E21" s="22"/>
      <c r="F21" s="22"/>
    </row>
    <row r="22" spans="2:5" ht="24.75" thickBot="1">
      <c r="B22" s="19"/>
      <c r="C22" s="23"/>
      <c r="D22" s="24"/>
      <c r="E22" s="21"/>
    </row>
    <row r="23" spans="1:6" ht="25.5" thickBot="1" thickTop="1">
      <c r="A23" s="6" t="s">
        <v>16</v>
      </c>
      <c r="B23" s="25"/>
      <c r="C23" s="26"/>
      <c r="D23" s="26"/>
      <c r="E23" s="25"/>
      <c r="F23" s="9" t="s">
        <v>3</v>
      </c>
    </row>
    <row r="24" spans="1:6" ht="24.75" thickTop="1">
      <c r="A24" s="28" t="s">
        <v>19</v>
      </c>
      <c r="C24" s="30"/>
      <c r="D24" s="30"/>
      <c r="F24" s="27">
        <f>+ภาคที่3!O45</f>
        <v>1434410300</v>
      </c>
    </row>
    <row r="25" spans="1:6" ht="24">
      <c r="A25" s="28" t="s">
        <v>20</v>
      </c>
      <c r="C25" s="30"/>
      <c r="D25" s="30"/>
      <c r="F25" s="27">
        <f>+ภาคที่3!O65</f>
        <v>139328300</v>
      </c>
    </row>
    <row r="26" spans="1:6" ht="24">
      <c r="A26" s="28" t="s">
        <v>21</v>
      </c>
      <c r="C26" s="30"/>
      <c r="D26" s="30"/>
      <c r="F26" s="27">
        <f>+ภาคที่3!O86</f>
        <v>1608337900</v>
      </c>
    </row>
    <row r="27" spans="1:6" ht="24">
      <c r="A27" s="28" t="s">
        <v>22</v>
      </c>
      <c r="C27" s="30"/>
      <c r="D27" s="30"/>
      <c r="F27" s="27">
        <f>+ภาคที่3!O104</f>
        <v>2046400</v>
      </c>
    </row>
    <row r="28" spans="1:6" ht="24">
      <c r="A28" s="28" t="s">
        <v>23</v>
      </c>
      <c r="C28" s="30"/>
      <c r="D28" s="30"/>
      <c r="F28" s="27">
        <f>+ภาคที่3!O125</f>
        <v>5331700</v>
      </c>
    </row>
    <row r="29" spans="1:6" ht="24">
      <c r="A29" s="28" t="s">
        <v>24</v>
      </c>
      <c r="C29" s="30"/>
      <c r="D29" s="30"/>
      <c r="F29" s="27">
        <f>+ภาคที่3!O143</f>
        <v>4045100</v>
      </c>
    </row>
    <row r="30" spans="1:6" ht="24">
      <c r="A30" s="28" t="s">
        <v>25</v>
      </c>
      <c r="C30" s="30"/>
      <c r="D30" s="30"/>
      <c r="F30" s="27">
        <f>+ภาคที่3!O162</f>
        <v>7686700</v>
      </c>
    </row>
    <row r="31" spans="1:6" ht="24">
      <c r="A31" s="28" t="s">
        <v>26</v>
      </c>
      <c r="C31" s="30"/>
      <c r="D31" s="30"/>
      <c r="F31" s="27">
        <f>+ภาคที่3!O183</f>
        <v>1890614600</v>
      </c>
    </row>
    <row r="32" spans="1:8" ht="24.75" thickBot="1">
      <c r="A32" s="28" t="s">
        <v>27</v>
      </c>
      <c r="C32" s="30"/>
      <c r="D32" s="30"/>
      <c r="F32" s="27">
        <f>+ภาคที่3!O201</f>
        <v>1826800</v>
      </c>
      <c r="H32" s="15"/>
    </row>
    <row r="33" spans="1:6" ht="29.25" thickBot="1" thickTop="1">
      <c r="A33" s="6" t="s">
        <v>17</v>
      </c>
      <c r="B33" s="25"/>
      <c r="C33" s="26"/>
      <c r="D33" s="26"/>
      <c r="E33" s="25"/>
      <c r="F33" s="29">
        <f>SUM(F24:F32)</f>
        <v>5093627800</v>
      </c>
    </row>
    <row r="34" spans="1:6" ht="28.5" thickTop="1">
      <c r="A34" s="31"/>
      <c r="B34" s="32"/>
      <c r="C34" s="33"/>
      <c r="D34" s="33"/>
      <c r="E34" s="32"/>
      <c r="F34" s="34"/>
    </row>
    <row r="35" spans="1:6" ht="27.75">
      <c r="A35" s="31"/>
      <c r="B35" s="32"/>
      <c r="C35" s="33"/>
      <c r="D35" s="33"/>
      <c r="E35" s="32"/>
      <c r="F35" s="34"/>
    </row>
  </sheetData>
  <sheetProtection/>
  <mergeCells count="4">
    <mergeCell ref="A19:F19"/>
    <mergeCell ref="A21:F21"/>
    <mergeCell ref="A1:F1"/>
    <mergeCell ref="A3:F3"/>
  </mergeCells>
  <printOptions horizontalCentered="1"/>
  <pageMargins left="0.984251968503937" right="0.3937007874015748" top="1.3779527559055118" bottom="0.90551181102362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6"/>
  <sheetViews>
    <sheetView tabSelected="1" view="pageBreakPreview" zoomScale="85" zoomScaleNormal="80" zoomScaleSheetLayoutView="85" zoomScalePageLayoutView="0" workbookViewId="0" topLeftCell="A97">
      <selection activeCell="G6" sqref="G6"/>
    </sheetView>
  </sheetViews>
  <sheetFormatPr defaultColWidth="9.33203125" defaultRowHeight="21"/>
  <cols>
    <col min="1" max="1" width="41.66015625" style="37" customWidth="1"/>
    <col min="2" max="8" width="17.83203125" style="37" customWidth="1"/>
    <col min="9" max="9" width="43.66015625" style="37" customWidth="1"/>
    <col min="10" max="14" width="17.83203125" style="37" customWidth="1"/>
    <col min="15" max="15" width="18.83203125" style="37" customWidth="1"/>
    <col min="16" max="16" width="12.83203125" style="36" bestFit="1" customWidth="1"/>
    <col min="17" max="17" width="14" style="37" bestFit="1" customWidth="1"/>
    <col min="18" max="23" width="11.16015625" style="37" bestFit="1" customWidth="1"/>
    <col min="24" max="24" width="9.33203125" style="37" customWidth="1"/>
    <col min="25" max="29" width="11.16015625" style="37" bestFit="1" customWidth="1"/>
    <col min="30" max="30" width="12.83203125" style="37" bestFit="1" customWidth="1"/>
    <col min="31" max="16384" width="9.33203125" style="37" customWidth="1"/>
  </cols>
  <sheetData>
    <row r="1" spans="1:15" ht="25.5" customHeight="1">
      <c r="A1" s="35" t="s">
        <v>28</v>
      </c>
      <c r="B1" s="35"/>
      <c r="C1" s="35"/>
      <c r="D1" s="35"/>
      <c r="E1" s="35"/>
      <c r="F1" s="35"/>
      <c r="G1" s="35"/>
      <c r="H1" s="35"/>
      <c r="I1" s="35" t="s">
        <v>29</v>
      </c>
      <c r="J1" s="35"/>
      <c r="K1" s="35"/>
      <c r="L1" s="35"/>
      <c r="M1" s="35"/>
      <c r="N1" s="35"/>
      <c r="O1" s="35"/>
    </row>
    <row r="2" spans="1:15" ht="25.5" customHeight="1">
      <c r="A2" s="38" t="s">
        <v>30</v>
      </c>
      <c r="B2" s="38"/>
      <c r="C2" s="38"/>
      <c r="D2" s="38"/>
      <c r="E2" s="39"/>
      <c r="F2" s="39"/>
      <c r="G2" s="39"/>
      <c r="H2" s="39"/>
      <c r="I2" s="38" t="s">
        <v>30</v>
      </c>
      <c r="J2" s="40"/>
      <c r="K2" s="40"/>
      <c r="L2" s="40"/>
      <c r="M2" s="40"/>
      <c r="N2" s="40"/>
      <c r="O2" s="41"/>
    </row>
    <row r="3" spans="1:15" ht="25.5" customHeight="1">
      <c r="A3" s="42" t="s">
        <v>18</v>
      </c>
      <c r="B3" s="42"/>
      <c r="C3" s="42"/>
      <c r="D3" s="42"/>
      <c r="E3" s="42"/>
      <c r="F3" s="42"/>
      <c r="G3" s="42"/>
      <c r="H3" s="42"/>
      <c r="I3" s="42" t="s">
        <v>18</v>
      </c>
      <c r="J3" s="42"/>
      <c r="K3" s="42"/>
      <c r="L3" s="42"/>
      <c r="M3" s="42"/>
      <c r="N3" s="42"/>
      <c r="O3" s="42"/>
    </row>
    <row r="4" spans="1:15" ht="25.5" customHeight="1" thickBot="1">
      <c r="A4" s="43"/>
      <c r="B4" s="44"/>
      <c r="C4" s="44"/>
      <c r="D4" s="45" t="s">
        <v>14</v>
      </c>
      <c r="E4" s="44"/>
      <c r="F4" s="44"/>
      <c r="G4" s="44"/>
      <c r="H4" s="46" t="s">
        <v>31</v>
      </c>
      <c r="I4" s="43"/>
      <c r="J4" s="44"/>
      <c r="K4" s="44"/>
      <c r="L4" s="45" t="s">
        <v>14</v>
      </c>
      <c r="M4" s="45" t="s">
        <v>14</v>
      </c>
      <c r="N4" s="44"/>
      <c r="O4" s="46" t="s">
        <v>31</v>
      </c>
    </row>
    <row r="5" spans="1:15" ht="25.5" customHeight="1">
      <c r="A5" s="47" t="s">
        <v>32</v>
      </c>
      <c r="B5" s="48" t="s">
        <v>33</v>
      </c>
      <c r="C5" s="49" t="s">
        <v>34</v>
      </c>
      <c r="D5" s="49" t="s">
        <v>35</v>
      </c>
      <c r="E5" s="49" t="s">
        <v>36</v>
      </c>
      <c r="F5" s="49" t="s">
        <v>37</v>
      </c>
      <c r="G5" s="49" t="s">
        <v>38</v>
      </c>
      <c r="H5" s="50" t="s">
        <v>39</v>
      </c>
      <c r="I5" s="47" t="s">
        <v>40</v>
      </c>
      <c r="J5" s="48" t="s">
        <v>41</v>
      </c>
      <c r="K5" s="49" t="s">
        <v>42</v>
      </c>
      <c r="L5" s="49" t="s">
        <v>43</v>
      </c>
      <c r="M5" s="49" t="s">
        <v>44</v>
      </c>
      <c r="N5" s="51" t="s">
        <v>45</v>
      </c>
      <c r="O5" s="52" t="s">
        <v>17</v>
      </c>
    </row>
    <row r="6" spans="1:15" ht="25.5" customHeight="1" thickBot="1">
      <c r="A6" s="53"/>
      <c r="B6" s="54" t="s">
        <v>14</v>
      </c>
      <c r="C6" s="55"/>
      <c r="D6" s="55"/>
      <c r="E6" s="55"/>
      <c r="F6" s="55"/>
      <c r="G6" s="55"/>
      <c r="H6" s="56"/>
      <c r="I6" s="53"/>
      <c r="J6" s="57"/>
      <c r="K6" s="55"/>
      <c r="L6" s="55"/>
      <c r="M6" s="55"/>
      <c r="N6" s="58"/>
      <c r="O6" s="59"/>
    </row>
    <row r="7" spans="1:16" ht="25.5" customHeight="1">
      <c r="A7" s="60" t="s">
        <v>46</v>
      </c>
      <c r="B7" s="61">
        <f aca="true" t="shared" si="0" ref="B7:H7">B30+B52+B72+B93+B111+B132+B150+B169+B190</f>
        <v>325778400</v>
      </c>
      <c r="C7" s="61">
        <f t="shared" si="0"/>
        <v>311390900</v>
      </c>
      <c r="D7" s="61">
        <f t="shared" si="0"/>
        <v>312557800</v>
      </c>
      <c r="E7" s="61">
        <f t="shared" si="0"/>
        <v>346380000</v>
      </c>
      <c r="F7" s="61">
        <f t="shared" si="0"/>
        <v>349100000</v>
      </c>
      <c r="G7" s="61">
        <f t="shared" si="0"/>
        <v>348324000</v>
      </c>
      <c r="H7" s="62">
        <f t="shared" si="0"/>
        <v>345603800</v>
      </c>
      <c r="I7" s="60" t="s">
        <v>46</v>
      </c>
      <c r="J7" s="61">
        <f>J30+J52+J72+J93+J111+J132+J150+J169+J190</f>
        <v>297787400</v>
      </c>
      <c r="K7" s="61">
        <f>K30+K52+K72+K93+K111+K132+K150+K169+K190</f>
        <v>292343400</v>
      </c>
      <c r="L7" s="61">
        <f>L30+L52+L72+L93+L111+L132+L150+L169+L190</f>
        <v>327332400</v>
      </c>
      <c r="M7" s="61">
        <f>M30+M52+M72+M93+M111+M132+M150+M169+M190</f>
        <v>306338600</v>
      </c>
      <c r="N7" s="61">
        <f>N30+N52+N72+N93+N111+N132+N150+N169+N190</f>
        <v>324610300</v>
      </c>
      <c r="O7" s="63">
        <f>SUM(B7:H7,J7:N7)</f>
        <v>3887547000</v>
      </c>
      <c r="P7" s="64"/>
    </row>
    <row r="8" spans="1:16" ht="25.5" customHeight="1">
      <c r="A8" s="65" t="s">
        <v>47</v>
      </c>
      <c r="B8" s="61">
        <f>SUM(B31+B53+B73+B112)</f>
        <v>107400</v>
      </c>
      <c r="C8" s="61">
        <f aca="true" t="shared" si="1" ref="C8:H8">SUM(C31+C53+C73+C112)</f>
        <v>115600</v>
      </c>
      <c r="D8" s="61">
        <f t="shared" si="1"/>
        <v>116500</v>
      </c>
      <c r="E8" s="61">
        <f t="shared" si="1"/>
        <v>117500</v>
      </c>
      <c r="F8" s="61">
        <f t="shared" si="1"/>
        <v>132700</v>
      </c>
      <c r="G8" s="61">
        <f t="shared" si="1"/>
        <v>134700</v>
      </c>
      <c r="H8" s="66">
        <f t="shared" si="1"/>
        <v>130700</v>
      </c>
      <c r="I8" s="65" t="s">
        <v>47</v>
      </c>
      <c r="J8" s="61">
        <f>SUM(J31+J53+J73+J112)</f>
        <v>126600</v>
      </c>
      <c r="K8" s="61">
        <f>SUM(K31+K53+K73+K112)</f>
        <v>124700</v>
      </c>
      <c r="L8" s="61">
        <f>SUM(L31+L53+L73+L112)</f>
        <v>117200</v>
      </c>
      <c r="M8" s="61">
        <f>SUM(M31+M53+M73+M112)</f>
        <v>109200</v>
      </c>
      <c r="N8" s="61">
        <f>SUM(N31+N53+N73+N112)</f>
        <v>107200</v>
      </c>
      <c r="O8" s="63">
        <f aca="true" t="shared" si="2" ref="O8:O21">SUM(B8:H8,J8:N8)</f>
        <v>1440000</v>
      </c>
      <c r="P8" s="64"/>
    </row>
    <row r="9" spans="1:16" ht="25.5" customHeight="1">
      <c r="A9" s="67" t="s">
        <v>48</v>
      </c>
      <c r="B9" s="61">
        <f aca="true" t="shared" si="3" ref="B9:H9">SUM(B32+B54+B74+B94+B113+B133+B151+B170+B191)</f>
        <v>84032000</v>
      </c>
      <c r="C9" s="61">
        <f t="shared" si="3"/>
        <v>73370000</v>
      </c>
      <c r="D9" s="61">
        <f t="shared" si="3"/>
        <v>89265000</v>
      </c>
      <c r="E9" s="61">
        <f t="shared" si="3"/>
        <v>79572000</v>
      </c>
      <c r="F9" s="61">
        <f t="shared" si="3"/>
        <v>88587000</v>
      </c>
      <c r="G9" s="61">
        <f t="shared" si="3"/>
        <v>87616000</v>
      </c>
      <c r="H9" s="66">
        <f t="shared" si="3"/>
        <v>90135000</v>
      </c>
      <c r="I9" s="67" t="s">
        <v>48</v>
      </c>
      <c r="J9" s="61">
        <f>SUM(J32+J54+J74+J94+J113+J133+J151+J170+J191)</f>
        <v>78409000</v>
      </c>
      <c r="K9" s="61">
        <f>SUM(K32+K54+K74+K94+K113+K133+K151+K170+K191)</f>
        <v>88487000</v>
      </c>
      <c r="L9" s="61">
        <f>SUM(L32+L54+L74+L94+L113+L133+L151+L170+L191)</f>
        <v>70361000</v>
      </c>
      <c r="M9" s="61">
        <f>SUM(M32+M54+M74+M94+M113+M133+M151+M170+M191)</f>
        <v>68816000</v>
      </c>
      <c r="N9" s="61">
        <f>SUM(N32+N54+N74+N94+N113+N133+N151+N170+N191)</f>
        <v>70561000</v>
      </c>
      <c r="O9" s="63">
        <f t="shared" si="2"/>
        <v>969211000</v>
      </c>
      <c r="P9" s="64"/>
    </row>
    <row r="10" spans="1:16" ht="25.5" customHeight="1">
      <c r="A10" s="67" t="s">
        <v>49</v>
      </c>
      <c r="B10" s="61">
        <f>SUM(B171)</f>
        <v>15140000</v>
      </c>
      <c r="C10" s="61">
        <f aca="true" t="shared" si="4" ref="C10:H10">SUM(C171)</f>
        <v>15213000</v>
      </c>
      <c r="D10" s="61">
        <f t="shared" si="4"/>
        <v>15560000</v>
      </c>
      <c r="E10" s="61">
        <f t="shared" si="4"/>
        <v>15724000</v>
      </c>
      <c r="F10" s="61">
        <f t="shared" si="4"/>
        <v>15487000</v>
      </c>
      <c r="G10" s="61">
        <f t="shared" si="4"/>
        <v>15249000</v>
      </c>
      <c r="H10" s="66">
        <f t="shared" si="4"/>
        <v>15359000</v>
      </c>
      <c r="I10" s="67" t="s">
        <v>49</v>
      </c>
      <c r="J10" s="61">
        <f>SUM(J171)</f>
        <v>15140000</v>
      </c>
      <c r="K10" s="61">
        <f>SUM(K171)</f>
        <v>15762000</v>
      </c>
      <c r="L10" s="61">
        <f>SUM(L171)</f>
        <v>15524000</v>
      </c>
      <c r="M10" s="61">
        <f>SUM(M171)</f>
        <v>14249000</v>
      </c>
      <c r="N10" s="61">
        <f>SUM(N171)</f>
        <v>14157000</v>
      </c>
      <c r="O10" s="63">
        <f t="shared" si="2"/>
        <v>182564000</v>
      </c>
      <c r="P10" s="64"/>
    </row>
    <row r="11" spans="1:16" ht="25.5" customHeight="1">
      <c r="A11" s="67" t="s">
        <v>50</v>
      </c>
      <c r="B11" s="61">
        <f>B33+B75+B114+B172</f>
        <v>7400</v>
      </c>
      <c r="C11" s="61">
        <f aca="true" t="shared" si="5" ref="C11:H11">C33+C75+C114+C172</f>
        <v>6100</v>
      </c>
      <c r="D11" s="61">
        <f t="shared" si="5"/>
        <v>6400</v>
      </c>
      <c r="E11" s="61">
        <f t="shared" si="5"/>
        <v>6300</v>
      </c>
      <c r="F11" s="61">
        <f t="shared" si="5"/>
        <v>7800</v>
      </c>
      <c r="G11" s="61">
        <f t="shared" si="5"/>
        <v>6400</v>
      </c>
      <c r="H11" s="66">
        <f t="shared" si="5"/>
        <v>7300</v>
      </c>
      <c r="I11" s="67" t="s">
        <v>50</v>
      </c>
      <c r="J11" s="61">
        <f>J33+J75+J114+J172</f>
        <v>8100</v>
      </c>
      <c r="K11" s="61">
        <f>K33+K75+K114+K172</f>
        <v>8400</v>
      </c>
      <c r="L11" s="61">
        <f>L33+L75+L114+L172</f>
        <v>8100</v>
      </c>
      <c r="M11" s="61">
        <f>M33+M75+M114+M172</f>
        <v>8200</v>
      </c>
      <c r="N11" s="61">
        <f>N33+N75+N114+N172</f>
        <v>6500</v>
      </c>
      <c r="O11" s="63">
        <f t="shared" si="2"/>
        <v>87000</v>
      </c>
      <c r="P11" s="64"/>
    </row>
    <row r="12" spans="1:16" ht="25.5" customHeight="1">
      <c r="A12" s="60" t="s">
        <v>51</v>
      </c>
      <c r="B12" s="61">
        <f aca="true" t="shared" si="6" ref="B12:H12">SUM(B34+B55+B76+B95+B115+B134+B152+B173+B192)</f>
        <v>462100</v>
      </c>
      <c r="C12" s="61">
        <f t="shared" si="6"/>
        <v>513300</v>
      </c>
      <c r="D12" s="61">
        <f t="shared" si="6"/>
        <v>567200</v>
      </c>
      <c r="E12" s="61">
        <f t="shared" si="6"/>
        <v>583500</v>
      </c>
      <c r="F12" s="61">
        <f t="shared" si="6"/>
        <v>573500</v>
      </c>
      <c r="G12" s="61">
        <f t="shared" si="6"/>
        <v>561400</v>
      </c>
      <c r="H12" s="66">
        <f t="shared" si="6"/>
        <v>501200</v>
      </c>
      <c r="I12" s="60" t="s">
        <v>51</v>
      </c>
      <c r="J12" s="61">
        <f>SUM(J34+J55+J76+J95+J115+J134+J152+J173+J192)</f>
        <v>474200</v>
      </c>
      <c r="K12" s="61">
        <f>SUM(K34+K55+K76+K95+K115+K134+K152+K173+K192)</f>
        <v>477100</v>
      </c>
      <c r="L12" s="61">
        <f>SUM(L34+L55+L76+L95+L115+L134+L152+L173+L192)</f>
        <v>449100</v>
      </c>
      <c r="M12" s="61">
        <f>SUM(M34+M55+M76+M95+M115+M134+M152+M173+M192)</f>
        <v>513300</v>
      </c>
      <c r="N12" s="61">
        <f>SUM(N34+N55+N76+N95+N115+N134+N152+N173+N192)</f>
        <v>479100</v>
      </c>
      <c r="O12" s="63">
        <f t="shared" si="2"/>
        <v>6155000</v>
      </c>
      <c r="P12" s="64"/>
    </row>
    <row r="13" spans="1:16" ht="25.5" customHeight="1">
      <c r="A13" s="60" t="s">
        <v>52</v>
      </c>
      <c r="B13" s="61">
        <f>SUM(B35)</f>
        <v>883000</v>
      </c>
      <c r="C13" s="61">
        <f aca="true" t="shared" si="7" ref="C13:H13">SUM(C35)</f>
        <v>903000</v>
      </c>
      <c r="D13" s="61">
        <f t="shared" si="7"/>
        <v>872000</v>
      </c>
      <c r="E13" s="61">
        <f t="shared" si="7"/>
        <v>861000</v>
      </c>
      <c r="F13" s="61">
        <f t="shared" si="7"/>
        <v>903000</v>
      </c>
      <c r="G13" s="61">
        <f t="shared" si="7"/>
        <v>851000</v>
      </c>
      <c r="H13" s="66">
        <f t="shared" si="7"/>
        <v>872000</v>
      </c>
      <c r="I13" s="60" t="s">
        <v>52</v>
      </c>
      <c r="J13" s="61">
        <f>SUM(J35)</f>
        <v>877000</v>
      </c>
      <c r="K13" s="61">
        <f>SUM(K35)</f>
        <v>860000</v>
      </c>
      <c r="L13" s="61">
        <f>SUM(L35)</f>
        <v>861000</v>
      </c>
      <c r="M13" s="61">
        <f>SUM(M35)</f>
        <v>883000</v>
      </c>
      <c r="N13" s="61">
        <f>SUM(N35)</f>
        <v>877000</v>
      </c>
      <c r="O13" s="63">
        <f t="shared" si="2"/>
        <v>10503000</v>
      </c>
      <c r="P13" s="64"/>
    </row>
    <row r="14" spans="1:16" ht="25.5" customHeight="1">
      <c r="A14" s="65" t="s">
        <v>53</v>
      </c>
      <c r="B14" s="61">
        <f aca="true" t="shared" si="8" ref="B14:H14">SUM(B36+B56+B77+B96+B116+B153+B174+B193+B135)</f>
        <v>306000</v>
      </c>
      <c r="C14" s="61">
        <f t="shared" si="8"/>
        <v>323000</v>
      </c>
      <c r="D14" s="61">
        <f t="shared" si="8"/>
        <v>315000</v>
      </c>
      <c r="E14" s="61">
        <f t="shared" si="8"/>
        <v>325000</v>
      </c>
      <c r="F14" s="61">
        <f t="shared" si="8"/>
        <v>327000</v>
      </c>
      <c r="G14" s="61">
        <f t="shared" si="8"/>
        <v>311000</v>
      </c>
      <c r="H14" s="66">
        <f t="shared" si="8"/>
        <v>312000</v>
      </c>
      <c r="I14" s="65" t="s">
        <v>53</v>
      </c>
      <c r="J14" s="61">
        <f>SUM(J36+J56+J77+J96+J116+J153+J174+J193+J135)</f>
        <v>332000</v>
      </c>
      <c r="K14" s="61">
        <f>SUM(K36+K56+K77+K96+K116+K153+K174+K193+K135)</f>
        <v>341000</v>
      </c>
      <c r="L14" s="61">
        <f>SUM(L36+L56+L77+L96+L116+L153+L174+L193+L135)</f>
        <v>318000</v>
      </c>
      <c r="M14" s="61">
        <f>SUM(M36+M56+M77+M96+M116+M153+M174+M193+M135)</f>
        <v>322000</v>
      </c>
      <c r="N14" s="61">
        <f>SUM(N36+N56+N77+N96+N116+N153+N174+N193+N135)</f>
        <v>308000</v>
      </c>
      <c r="O14" s="63">
        <f t="shared" si="2"/>
        <v>3840000</v>
      </c>
      <c r="P14" s="64"/>
    </row>
    <row r="15" spans="1:16" ht="25.5" customHeight="1">
      <c r="A15" s="65" t="s">
        <v>54</v>
      </c>
      <c r="B15" s="61">
        <f>+B37+B57+B117+B154+B175+B78</f>
        <v>191400</v>
      </c>
      <c r="C15" s="61">
        <f aca="true" t="shared" si="9" ref="C15:H15">+C37+C57+C117+C154+C175+C78</f>
        <v>180000</v>
      </c>
      <c r="D15" s="61">
        <f t="shared" si="9"/>
        <v>169700</v>
      </c>
      <c r="E15" s="61">
        <f t="shared" si="9"/>
        <v>179000</v>
      </c>
      <c r="F15" s="61">
        <f t="shared" si="9"/>
        <v>180000</v>
      </c>
      <c r="G15" s="61">
        <f t="shared" si="9"/>
        <v>173900</v>
      </c>
      <c r="H15" s="66">
        <f t="shared" si="9"/>
        <v>197600</v>
      </c>
      <c r="I15" s="65" t="s">
        <v>54</v>
      </c>
      <c r="J15" s="61">
        <f>+J37+J57+J117+J154+J175+J78</f>
        <v>173900</v>
      </c>
      <c r="K15" s="61">
        <f>+K37+K57+K117+K154+K175+K78</f>
        <v>182100</v>
      </c>
      <c r="L15" s="61">
        <f>+L37+L57+L117+L154+L175+L78</f>
        <v>199600</v>
      </c>
      <c r="M15" s="61">
        <f>+M37+M57+M117+M154+M175+M78</f>
        <v>197100</v>
      </c>
      <c r="N15" s="61">
        <f>+N37+N57+N117+N154+N175+N78</f>
        <v>153700</v>
      </c>
      <c r="O15" s="63">
        <f t="shared" si="2"/>
        <v>2178000</v>
      </c>
      <c r="P15" s="64"/>
    </row>
    <row r="16" spans="1:16" ht="25.5" customHeight="1">
      <c r="A16" s="68" t="s">
        <v>55</v>
      </c>
      <c r="B16" s="61">
        <f>B17+B21+B22</f>
        <v>6734300</v>
      </c>
      <c r="C16" s="61">
        <f aca="true" t="shared" si="10" ref="C16:H16">C17+C21+C22</f>
        <v>8556500</v>
      </c>
      <c r="D16" s="61">
        <f t="shared" si="10"/>
        <v>6589100</v>
      </c>
      <c r="E16" s="61">
        <f t="shared" si="10"/>
        <v>1128200</v>
      </c>
      <c r="F16" s="61">
        <f t="shared" si="10"/>
        <v>957800</v>
      </c>
      <c r="G16" s="61">
        <f t="shared" si="10"/>
        <v>891500</v>
      </c>
      <c r="H16" s="66">
        <f t="shared" si="10"/>
        <v>839700</v>
      </c>
      <c r="I16" s="68" t="s">
        <v>55</v>
      </c>
      <c r="J16" s="61">
        <f>J17+J21+J22</f>
        <v>945800</v>
      </c>
      <c r="K16" s="61">
        <f>K17+K21+K22</f>
        <v>888900</v>
      </c>
      <c r="L16" s="61">
        <f>L17+L21+L22</f>
        <v>873400</v>
      </c>
      <c r="M16" s="61">
        <f>M17+M21+M22</f>
        <v>862800</v>
      </c>
      <c r="N16" s="61">
        <f>N17+N21+N22</f>
        <v>834800</v>
      </c>
      <c r="O16" s="63">
        <f t="shared" si="2"/>
        <v>30102800</v>
      </c>
      <c r="P16" s="64"/>
    </row>
    <row r="17" spans="1:16" s="73" customFormat="1" ht="25.5" customHeight="1">
      <c r="A17" s="69" t="s">
        <v>56</v>
      </c>
      <c r="B17" s="70">
        <f>SUM(B18:B20)</f>
        <v>5415700</v>
      </c>
      <c r="C17" s="70">
        <f aca="true" t="shared" si="11" ref="C17:H17">SUM(C18:C20)</f>
        <v>7219400</v>
      </c>
      <c r="D17" s="70">
        <f t="shared" si="11"/>
        <v>5414700</v>
      </c>
      <c r="E17" s="70">
        <f t="shared" si="11"/>
        <v>0</v>
      </c>
      <c r="F17" s="70">
        <f t="shared" si="11"/>
        <v>0</v>
      </c>
      <c r="G17" s="70">
        <f t="shared" si="11"/>
        <v>0</v>
      </c>
      <c r="H17" s="71">
        <f t="shared" si="11"/>
        <v>0</v>
      </c>
      <c r="I17" s="69" t="s">
        <v>56</v>
      </c>
      <c r="J17" s="70">
        <f>SUM(J18:J20)</f>
        <v>0</v>
      </c>
      <c r="K17" s="70">
        <f>SUM(K18:K20)</f>
        <v>0</v>
      </c>
      <c r="L17" s="70">
        <f>SUM(L18:L20)</f>
        <v>0</v>
      </c>
      <c r="M17" s="70">
        <f>SUM(M18:M20)</f>
        <v>0</v>
      </c>
      <c r="N17" s="70">
        <f>SUM(N18:N20)</f>
        <v>0</v>
      </c>
      <c r="O17" s="72">
        <f t="shared" si="2"/>
        <v>18049800</v>
      </c>
      <c r="P17" s="64"/>
    </row>
    <row r="18" spans="1:16" ht="25.5" customHeight="1">
      <c r="A18" s="74" t="s">
        <v>57</v>
      </c>
      <c r="B18" s="75">
        <f aca="true" t="shared" si="12" ref="B18:H20">B40+B60+B81+B99+B120+B138+B157+B178+B196</f>
        <v>4079900</v>
      </c>
      <c r="C18" s="75">
        <f t="shared" si="12"/>
        <v>5439000</v>
      </c>
      <c r="D18" s="75">
        <f t="shared" si="12"/>
        <v>4078400</v>
      </c>
      <c r="E18" s="75">
        <f t="shared" si="12"/>
        <v>0</v>
      </c>
      <c r="F18" s="75">
        <f t="shared" si="12"/>
        <v>0</v>
      </c>
      <c r="G18" s="75">
        <f t="shared" si="12"/>
        <v>0</v>
      </c>
      <c r="H18" s="76">
        <f t="shared" si="12"/>
        <v>0</v>
      </c>
      <c r="I18" s="74" t="s">
        <v>57</v>
      </c>
      <c r="J18" s="75">
        <f aca="true" t="shared" si="13" ref="J18:N20">J40+J60+J81+J99+J120+J138+J157+J178+J196</f>
        <v>0</v>
      </c>
      <c r="K18" s="75">
        <f t="shared" si="13"/>
        <v>0</v>
      </c>
      <c r="L18" s="75">
        <f t="shared" si="13"/>
        <v>0</v>
      </c>
      <c r="M18" s="75">
        <f t="shared" si="13"/>
        <v>0</v>
      </c>
      <c r="N18" s="75">
        <f t="shared" si="13"/>
        <v>0</v>
      </c>
      <c r="O18" s="72">
        <f t="shared" si="2"/>
        <v>13597300</v>
      </c>
      <c r="P18" s="64"/>
    </row>
    <row r="19" spans="1:16" ht="25.5" customHeight="1">
      <c r="A19" s="77" t="s">
        <v>58</v>
      </c>
      <c r="B19" s="75">
        <f t="shared" si="12"/>
        <v>1318000</v>
      </c>
      <c r="C19" s="75">
        <f t="shared" si="12"/>
        <v>1757300</v>
      </c>
      <c r="D19" s="75">
        <f t="shared" si="12"/>
        <v>1318100</v>
      </c>
      <c r="E19" s="75">
        <f t="shared" si="12"/>
        <v>0</v>
      </c>
      <c r="F19" s="75">
        <f t="shared" si="12"/>
        <v>0</v>
      </c>
      <c r="G19" s="75">
        <f t="shared" si="12"/>
        <v>0</v>
      </c>
      <c r="H19" s="76">
        <f t="shared" si="12"/>
        <v>0</v>
      </c>
      <c r="I19" s="77" t="s">
        <v>58</v>
      </c>
      <c r="J19" s="75">
        <f t="shared" si="13"/>
        <v>0</v>
      </c>
      <c r="K19" s="75">
        <f t="shared" si="13"/>
        <v>0</v>
      </c>
      <c r="L19" s="75">
        <f t="shared" si="13"/>
        <v>0</v>
      </c>
      <c r="M19" s="75">
        <f t="shared" si="13"/>
        <v>0</v>
      </c>
      <c r="N19" s="75">
        <f t="shared" si="13"/>
        <v>0</v>
      </c>
      <c r="O19" s="72">
        <f t="shared" si="2"/>
        <v>4393400</v>
      </c>
      <c r="P19" s="64"/>
    </row>
    <row r="20" spans="1:16" ht="25.5" customHeight="1">
      <c r="A20" s="74" t="s">
        <v>59</v>
      </c>
      <c r="B20" s="75">
        <f t="shared" si="12"/>
        <v>17800</v>
      </c>
      <c r="C20" s="75">
        <f t="shared" si="12"/>
        <v>23100</v>
      </c>
      <c r="D20" s="75">
        <f t="shared" si="12"/>
        <v>18200</v>
      </c>
      <c r="E20" s="75">
        <f t="shared" si="12"/>
        <v>0</v>
      </c>
      <c r="F20" s="75">
        <f t="shared" si="12"/>
        <v>0</v>
      </c>
      <c r="G20" s="75">
        <f t="shared" si="12"/>
        <v>0</v>
      </c>
      <c r="H20" s="76">
        <f t="shared" si="12"/>
        <v>0</v>
      </c>
      <c r="I20" s="74" t="s">
        <v>59</v>
      </c>
      <c r="J20" s="75">
        <f t="shared" si="13"/>
        <v>0</v>
      </c>
      <c r="K20" s="75">
        <f t="shared" si="13"/>
        <v>0</v>
      </c>
      <c r="L20" s="75">
        <f t="shared" si="13"/>
        <v>0</v>
      </c>
      <c r="M20" s="75">
        <f t="shared" si="13"/>
        <v>0</v>
      </c>
      <c r="N20" s="75">
        <f t="shared" si="13"/>
        <v>0</v>
      </c>
      <c r="O20" s="72">
        <f t="shared" si="2"/>
        <v>59100</v>
      </c>
      <c r="P20" s="64"/>
    </row>
    <row r="21" spans="1:16" s="73" customFormat="1" ht="25.5" customHeight="1">
      <c r="A21" s="78" t="s">
        <v>60</v>
      </c>
      <c r="B21" s="79">
        <f>B43+B63+B84+B102+B123+B141+B160+B181+B199</f>
        <v>1079000</v>
      </c>
      <c r="C21" s="80">
        <f aca="true" t="shared" si="14" ref="C21:H22">SUM(C43+C63+C84+C102+C123+C141+C160+C181+C199)</f>
        <v>1095700</v>
      </c>
      <c r="D21" s="80">
        <f t="shared" si="14"/>
        <v>933100</v>
      </c>
      <c r="E21" s="80">
        <f t="shared" si="14"/>
        <v>887400</v>
      </c>
      <c r="F21" s="80">
        <f t="shared" si="14"/>
        <v>717300</v>
      </c>
      <c r="G21" s="80">
        <f t="shared" si="14"/>
        <v>651100</v>
      </c>
      <c r="H21" s="71">
        <f t="shared" si="14"/>
        <v>598600</v>
      </c>
      <c r="I21" s="78" t="s">
        <v>60</v>
      </c>
      <c r="J21" s="79">
        <f aca="true" t="shared" si="15" ref="J21:N22">SUM(J43+J63+J84+J102+J123+J141+J160+J181+J199)</f>
        <v>705800</v>
      </c>
      <c r="K21" s="80">
        <f t="shared" si="15"/>
        <v>648300</v>
      </c>
      <c r="L21" s="80">
        <f t="shared" si="15"/>
        <v>633100</v>
      </c>
      <c r="M21" s="80">
        <f t="shared" si="15"/>
        <v>622900</v>
      </c>
      <c r="N21" s="71">
        <f t="shared" si="15"/>
        <v>595000</v>
      </c>
      <c r="O21" s="72">
        <f t="shared" si="2"/>
        <v>9167300</v>
      </c>
      <c r="P21" s="64"/>
    </row>
    <row r="22" spans="1:16" s="73" customFormat="1" ht="25.5" customHeight="1" thickBot="1">
      <c r="A22" s="78" t="s">
        <v>61</v>
      </c>
      <c r="B22" s="81">
        <f>B44+B64+B85+B103+B124+B142+B161+B182+B200</f>
        <v>239600</v>
      </c>
      <c r="C22" s="82">
        <f t="shared" si="14"/>
        <v>241400</v>
      </c>
      <c r="D22" s="82">
        <f t="shared" si="14"/>
        <v>241300</v>
      </c>
      <c r="E22" s="82">
        <f t="shared" si="14"/>
        <v>240800</v>
      </c>
      <c r="F22" s="82">
        <f t="shared" si="14"/>
        <v>240500</v>
      </c>
      <c r="G22" s="82">
        <f t="shared" si="14"/>
        <v>240400</v>
      </c>
      <c r="H22" s="83">
        <f t="shared" si="14"/>
        <v>241100</v>
      </c>
      <c r="I22" s="78" t="s">
        <v>61</v>
      </c>
      <c r="J22" s="81">
        <f t="shared" si="15"/>
        <v>240000</v>
      </c>
      <c r="K22" s="82">
        <f t="shared" si="15"/>
        <v>240600</v>
      </c>
      <c r="L22" s="82">
        <f t="shared" si="15"/>
        <v>240300</v>
      </c>
      <c r="M22" s="82">
        <f t="shared" si="15"/>
        <v>239900</v>
      </c>
      <c r="N22" s="83">
        <f t="shared" si="15"/>
        <v>239800</v>
      </c>
      <c r="O22" s="63">
        <f>SUM(B22:H22,J22:N22)</f>
        <v>2885700</v>
      </c>
      <c r="P22" s="64"/>
    </row>
    <row r="23" spans="1:16" ht="25.5" customHeight="1" thickBot="1">
      <c r="A23" s="84" t="s">
        <v>17</v>
      </c>
      <c r="B23" s="85">
        <f>SUM(B7:B16)</f>
        <v>433642000</v>
      </c>
      <c r="C23" s="85">
        <f aca="true" t="shared" si="16" ref="C23:H23">SUM(C7:C16)</f>
        <v>410571400</v>
      </c>
      <c r="D23" s="85">
        <f t="shared" si="16"/>
        <v>426018700</v>
      </c>
      <c r="E23" s="85">
        <f t="shared" si="16"/>
        <v>444876500</v>
      </c>
      <c r="F23" s="85">
        <f t="shared" si="16"/>
        <v>456255800</v>
      </c>
      <c r="G23" s="85">
        <f t="shared" si="16"/>
        <v>454118900</v>
      </c>
      <c r="H23" s="86">
        <f t="shared" si="16"/>
        <v>453958300</v>
      </c>
      <c r="I23" s="87" t="s">
        <v>17</v>
      </c>
      <c r="J23" s="85">
        <f>SUM(J7:J16)</f>
        <v>394274000</v>
      </c>
      <c r="K23" s="85">
        <f>SUM(K7:K16)</f>
        <v>399474600</v>
      </c>
      <c r="L23" s="85">
        <f>SUM(L7:L16)</f>
        <v>416043800</v>
      </c>
      <c r="M23" s="85">
        <f>SUM(M7:M16)</f>
        <v>392299200</v>
      </c>
      <c r="N23" s="85">
        <f>SUM(N7:N16)</f>
        <v>412094600</v>
      </c>
      <c r="O23" s="87">
        <f>SUM(B23:H23,J23:N23)</f>
        <v>5093627800</v>
      </c>
      <c r="P23" s="64"/>
    </row>
    <row r="24" spans="1:15" ht="27" customHeight="1">
      <c r="A24" s="35" t="s">
        <v>62</v>
      </c>
      <c r="B24" s="35"/>
      <c r="C24" s="35"/>
      <c r="D24" s="35"/>
      <c r="E24" s="35"/>
      <c r="F24" s="35"/>
      <c r="G24" s="35"/>
      <c r="H24" s="35"/>
      <c r="I24" s="35" t="s">
        <v>63</v>
      </c>
      <c r="J24" s="35"/>
      <c r="K24" s="35"/>
      <c r="L24" s="35"/>
      <c r="M24" s="35"/>
      <c r="N24" s="35"/>
      <c r="O24" s="35"/>
    </row>
    <row r="25" spans="1:15" ht="27" customHeight="1">
      <c r="A25" s="38" t="s">
        <v>30</v>
      </c>
      <c r="B25" s="38"/>
      <c r="C25" s="38"/>
      <c r="D25" s="38"/>
      <c r="E25" s="39"/>
      <c r="F25" s="39"/>
      <c r="G25" s="39"/>
      <c r="H25" s="39"/>
      <c r="I25" s="38" t="s">
        <v>30</v>
      </c>
      <c r="J25" s="40"/>
      <c r="K25" s="40"/>
      <c r="L25" s="40"/>
      <c r="M25" s="40"/>
      <c r="N25" s="40"/>
      <c r="O25" s="41"/>
    </row>
    <row r="26" spans="1:15" ht="27" customHeight="1">
      <c r="A26" s="42" t="s">
        <v>64</v>
      </c>
      <c r="B26" s="42"/>
      <c r="C26" s="42"/>
      <c r="D26" s="42"/>
      <c r="E26" s="42"/>
      <c r="F26" s="42"/>
      <c r="G26" s="42"/>
      <c r="H26" s="42"/>
      <c r="I26" s="42" t="s">
        <v>64</v>
      </c>
      <c r="J26" s="42"/>
      <c r="K26" s="42"/>
      <c r="L26" s="42"/>
      <c r="M26" s="42"/>
      <c r="N26" s="42"/>
      <c r="O26" s="42"/>
    </row>
    <row r="27" spans="1:15" ht="27" customHeight="1" thickBot="1">
      <c r="A27" s="43"/>
      <c r="B27" s="44"/>
      <c r="C27" s="44"/>
      <c r="D27" s="45" t="s">
        <v>14</v>
      </c>
      <c r="E27" s="44"/>
      <c r="F27" s="44"/>
      <c r="G27" s="44"/>
      <c r="H27" s="46" t="s">
        <v>31</v>
      </c>
      <c r="I27" s="43"/>
      <c r="J27" s="44"/>
      <c r="K27" s="44"/>
      <c r="L27" s="45" t="s">
        <v>14</v>
      </c>
      <c r="M27" s="45" t="s">
        <v>14</v>
      </c>
      <c r="N27" s="44"/>
      <c r="O27" s="46" t="s">
        <v>31</v>
      </c>
    </row>
    <row r="28" spans="1:15" ht="27" customHeight="1">
      <c r="A28" s="47" t="s">
        <v>32</v>
      </c>
      <c r="B28" s="48" t="s">
        <v>33</v>
      </c>
      <c r="C28" s="49" t="s">
        <v>34</v>
      </c>
      <c r="D28" s="49" t="s">
        <v>35</v>
      </c>
      <c r="E28" s="49" t="s">
        <v>36</v>
      </c>
      <c r="F28" s="49" t="s">
        <v>37</v>
      </c>
      <c r="G28" s="49" t="s">
        <v>38</v>
      </c>
      <c r="H28" s="50" t="s">
        <v>39</v>
      </c>
      <c r="I28" s="47" t="s">
        <v>65</v>
      </c>
      <c r="J28" s="48" t="s">
        <v>41</v>
      </c>
      <c r="K28" s="49" t="s">
        <v>42</v>
      </c>
      <c r="L28" s="49" t="s">
        <v>43</v>
      </c>
      <c r="M28" s="49" t="s">
        <v>44</v>
      </c>
      <c r="N28" s="51" t="s">
        <v>45</v>
      </c>
      <c r="O28" s="52" t="s">
        <v>17</v>
      </c>
    </row>
    <row r="29" spans="1:15" ht="27" customHeight="1" thickBot="1">
      <c r="A29" s="53"/>
      <c r="B29" s="54" t="s">
        <v>14</v>
      </c>
      <c r="C29" s="55"/>
      <c r="D29" s="55"/>
      <c r="E29" s="55"/>
      <c r="F29" s="55"/>
      <c r="G29" s="55"/>
      <c r="H29" s="56"/>
      <c r="I29" s="53"/>
      <c r="J29" s="57"/>
      <c r="K29" s="55"/>
      <c r="L29" s="55"/>
      <c r="M29" s="55"/>
      <c r="N29" s="58"/>
      <c r="O29" s="59"/>
    </row>
    <row r="30" spans="1:15" ht="27" customHeight="1">
      <c r="A30" s="60" t="s">
        <v>46</v>
      </c>
      <c r="B30" s="88">
        <v>37379000</v>
      </c>
      <c r="C30" s="88">
        <v>35728000</v>
      </c>
      <c r="D30" s="88">
        <v>35862000</v>
      </c>
      <c r="E30" s="88">
        <v>39742000</v>
      </c>
      <c r="F30" s="88">
        <v>40054000</v>
      </c>
      <c r="G30" s="88">
        <v>39965000</v>
      </c>
      <c r="H30" s="89">
        <v>39653000</v>
      </c>
      <c r="I30" s="60" t="s">
        <v>46</v>
      </c>
      <c r="J30" s="88">
        <v>34167000</v>
      </c>
      <c r="K30" s="88">
        <v>33542000</v>
      </c>
      <c r="L30" s="88">
        <v>37557000</v>
      </c>
      <c r="M30" s="88">
        <v>35148000</v>
      </c>
      <c r="N30" s="88">
        <v>37245000</v>
      </c>
      <c r="O30" s="90">
        <f aca="true" t="shared" si="17" ref="O30:O37">B30+C30+D30+E30+F30+G30+H30+J30+K30+L30+M30+N30</f>
        <v>446042000</v>
      </c>
    </row>
    <row r="31" spans="1:15" ht="27" customHeight="1">
      <c r="A31" s="67" t="s">
        <v>47</v>
      </c>
      <c r="B31" s="88">
        <v>1100</v>
      </c>
      <c r="C31" s="88">
        <v>1300</v>
      </c>
      <c r="D31" s="88">
        <v>1200</v>
      </c>
      <c r="E31" s="88">
        <v>1200</v>
      </c>
      <c r="F31" s="88">
        <v>1300</v>
      </c>
      <c r="G31" s="88">
        <v>1300</v>
      </c>
      <c r="H31" s="89">
        <v>1300</v>
      </c>
      <c r="I31" s="60" t="s">
        <v>47</v>
      </c>
      <c r="J31" s="88">
        <v>1300</v>
      </c>
      <c r="K31" s="88">
        <v>1300</v>
      </c>
      <c r="L31" s="88">
        <v>900</v>
      </c>
      <c r="M31" s="88">
        <v>900</v>
      </c>
      <c r="N31" s="88">
        <v>900</v>
      </c>
      <c r="O31" s="63">
        <f t="shared" si="17"/>
        <v>14000</v>
      </c>
    </row>
    <row r="32" spans="1:15" ht="27" customHeight="1">
      <c r="A32" s="67" t="s">
        <v>48</v>
      </c>
      <c r="B32" s="61">
        <v>83338000</v>
      </c>
      <c r="C32" s="61">
        <v>72765000</v>
      </c>
      <c r="D32" s="61">
        <v>88529000</v>
      </c>
      <c r="E32" s="61">
        <v>78916000</v>
      </c>
      <c r="F32" s="61">
        <v>87856000</v>
      </c>
      <c r="G32" s="61">
        <v>86894000</v>
      </c>
      <c r="H32" s="66">
        <v>89393000</v>
      </c>
      <c r="I32" s="67" t="s">
        <v>48</v>
      </c>
      <c r="J32" s="61">
        <v>77763000</v>
      </c>
      <c r="K32" s="61">
        <v>87759000</v>
      </c>
      <c r="L32" s="61">
        <v>69784000</v>
      </c>
      <c r="M32" s="61">
        <v>68246000</v>
      </c>
      <c r="N32" s="61">
        <v>69977000</v>
      </c>
      <c r="O32" s="63">
        <f t="shared" si="17"/>
        <v>961220000</v>
      </c>
    </row>
    <row r="33" spans="1:15" ht="27" customHeight="1">
      <c r="A33" s="67" t="s">
        <v>66</v>
      </c>
      <c r="B33" s="88">
        <v>1600</v>
      </c>
      <c r="C33" s="88">
        <v>1200</v>
      </c>
      <c r="D33" s="88">
        <v>1300</v>
      </c>
      <c r="E33" s="88">
        <v>1200</v>
      </c>
      <c r="F33" s="88">
        <v>1700</v>
      </c>
      <c r="G33" s="88">
        <v>1300</v>
      </c>
      <c r="H33" s="89">
        <v>1600</v>
      </c>
      <c r="I33" s="67" t="s">
        <v>66</v>
      </c>
      <c r="J33" s="88">
        <v>1700</v>
      </c>
      <c r="K33" s="88">
        <v>1800</v>
      </c>
      <c r="L33" s="88">
        <v>1700</v>
      </c>
      <c r="M33" s="88">
        <v>1600</v>
      </c>
      <c r="N33" s="88">
        <v>1300</v>
      </c>
      <c r="O33" s="63">
        <f t="shared" si="17"/>
        <v>18000</v>
      </c>
    </row>
    <row r="34" spans="1:15" ht="27" customHeight="1">
      <c r="A34" s="60" t="s">
        <v>67</v>
      </c>
      <c r="B34" s="88">
        <v>379000</v>
      </c>
      <c r="C34" s="88">
        <v>421000</v>
      </c>
      <c r="D34" s="88">
        <v>467000</v>
      </c>
      <c r="E34" s="88">
        <v>479000</v>
      </c>
      <c r="F34" s="88">
        <v>469000</v>
      </c>
      <c r="G34" s="88">
        <v>459000</v>
      </c>
      <c r="H34" s="89">
        <v>412000</v>
      </c>
      <c r="I34" s="60" t="s">
        <v>67</v>
      </c>
      <c r="J34" s="88">
        <v>388000</v>
      </c>
      <c r="K34" s="88">
        <v>392000</v>
      </c>
      <c r="L34" s="88">
        <v>368000</v>
      </c>
      <c r="M34" s="88">
        <v>421000</v>
      </c>
      <c r="N34" s="91">
        <v>393000</v>
      </c>
      <c r="O34" s="63">
        <f t="shared" si="17"/>
        <v>5048000</v>
      </c>
    </row>
    <row r="35" spans="1:15" ht="27" customHeight="1">
      <c r="A35" s="60" t="s">
        <v>68</v>
      </c>
      <c r="B35" s="88">
        <v>883000</v>
      </c>
      <c r="C35" s="88">
        <v>903000</v>
      </c>
      <c r="D35" s="88">
        <v>872000</v>
      </c>
      <c r="E35" s="88">
        <v>861000</v>
      </c>
      <c r="F35" s="88">
        <v>903000</v>
      </c>
      <c r="G35" s="88">
        <v>851000</v>
      </c>
      <c r="H35" s="89">
        <v>872000</v>
      </c>
      <c r="I35" s="60" t="s">
        <v>68</v>
      </c>
      <c r="J35" s="88">
        <v>877000</v>
      </c>
      <c r="K35" s="88">
        <v>860000</v>
      </c>
      <c r="L35" s="88">
        <v>861000</v>
      </c>
      <c r="M35" s="88">
        <v>883000</v>
      </c>
      <c r="N35" s="88">
        <v>877000</v>
      </c>
      <c r="O35" s="63">
        <f t="shared" si="17"/>
        <v>10503000</v>
      </c>
    </row>
    <row r="36" spans="1:15" ht="27" customHeight="1">
      <c r="A36" s="65" t="s">
        <v>69</v>
      </c>
      <c r="B36" s="88">
        <v>110000</v>
      </c>
      <c r="C36" s="88">
        <v>116000</v>
      </c>
      <c r="D36" s="88">
        <v>113000</v>
      </c>
      <c r="E36" s="88">
        <v>116000</v>
      </c>
      <c r="F36" s="88">
        <v>117000</v>
      </c>
      <c r="G36" s="88">
        <v>111000</v>
      </c>
      <c r="H36" s="89">
        <v>112000</v>
      </c>
      <c r="I36" s="65" t="s">
        <v>69</v>
      </c>
      <c r="J36" s="88">
        <v>119000</v>
      </c>
      <c r="K36" s="88">
        <v>123000</v>
      </c>
      <c r="L36" s="88">
        <v>113000</v>
      </c>
      <c r="M36" s="88">
        <v>116000</v>
      </c>
      <c r="N36" s="88">
        <v>110000</v>
      </c>
      <c r="O36" s="63">
        <f t="shared" si="17"/>
        <v>1376000</v>
      </c>
    </row>
    <row r="37" spans="1:15" ht="27" customHeight="1">
      <c r="A37" s="65" t="s">
        <v>70</v>
      </c>
      <c r="B37" s="88">
        <v>116000</v>
      </c>
      <c r="C37" s="88">
        <v>109000</v>
      </c>
      <c r="D37" s="88">
        <v>103000</v>
      </c>
      <c r="E37" s="88">
        <v>108000</v>
      </c>
      <c r="F37" s="88">
        <v>109000</v>
      </c>
      <c r="G37" s="88">
        <v>105000</v>
      </c>
      <c r="H37" s="89">
        <v>120000</v>
      </c>
      <c r="I37" s="65" t="s">
        <v>70</v>
      </c>
      <c r="J37" s="88">
        <v>105000</v>
      </c>
      <c r="K37" s="88">
        <v>111000</v>
      </c>
      <c r="L37" s="88">
        <v>121000</v>
      </c>
      <c r="M37" s="88">
        <v>121000</v>
      </c>
      <c r="N37" s="88">
        <v>94000</v>
      </c>
      <c r="O37" s="63">
        <f t="shared" si="17"/>
        <v>1322000</v>
      </c>
    </row>
    <row r="38" spans="1:15" ht="27" customHeight="1">
      <c r="A38" s="67" t="s">
        <v>71</v>
      </c>
      <c r="B38" s="61">
        <f>B39+B43+B44</f>
        <v>1899900</v>
      </c>
      <c r="C38" s="61">
        <f aca="true" t="shared" si="18" ref="C38:H38">C39+C43+C44</f>
        <v>2399600</v>
      </c>
      <c r="D38" s="61">
        <f t="shared" si="18"/>
        <v>1873500</v>
      </c>
      <c r="E38" s="61">
        <f t="shared" si="18"/>
        <v>376400</v>
      </c>
      <c r="F38" s="61">
        <f t="shared" si="18"/>
        <v>320400</v>
      </c>
      <c r="G38" s="61">
        <f t="shared" si="18"/>
        <v>282900</v>
      </c>
      <c r="H38" s="66">
        <f t="shared" si="18"/>
        <v>283000</v>
      </c>
      <c r="I38" s="67" t="s">
        <v>71</v>
      </c>
      <c r="J38" s="92">
        <f>J39+J43+J44</f>
        <v>310900</v>
      </c>
      <c r="K38" s="61">
        <f>K39+K43+K44</f>
        <v>291300</v>
      </c>
      <c r="L38" s="61">
        <f>L39+L43+L44</f>
        <v>283000</v>
      </c>
      <c r="M38" s="61">
        <f>M39+M43+M44</f>
        <v>283000</v>
      </c>
      <c r="N38" s="61">
        <f>N39+N43+N44</f>
        <v>263400</v>
      </c>
      <c r="O38" s="63">
        <f aca="true" t="shared" si="19" ref="O38:O44">SUM(B38+C38+D38+E38+F38+G38+H38+J38+K38+L38+M38+N38)</f>
        <v>8867300</v>
      </c>
    </row>
    <row r="39" spans="1:15" ht="27" customHeight="1">
      <c r="A39" s="69" t="s">
        <v>56</v>
      </c>
      <c r="B39" s="70">
        <f>B40+B41+B42</f>
        <v>1523600</v>
      </c>
      <c r="C39" s="70">
        <f aca="true" t="shared" si="20" ref="C39:H39">C40+C41+C42</f>
        <v>2031500</v>
      </c>
      <c r="D39" s="70">
        <f t="shared" si="20"/>
        <v>1523500</v>
      </c>
      <c r="E39" s="70">
        <f t="shared" si="20"/>
        <v>0</v>
      </c>
      <c r="F39" s="70">
        <f t="shared" si="20"/>
        <v>0</v>
      </c>
      <c r="G39" s="70">
        <f t="shared" si="20"/>
        <v>0</v>
      </c>
      <c r="H39" s="71">
        <f t="shared" si="20"/>
        <v>0</v>
      </c>
      <c r="I39" s="69" t="s">
        <v>56</v>
      </c>
      <c r="J39" s="70">
        <f>J40+J41+J42</f>
        <v>0</v>
      </c>
      <c r="K39" s="70">
        <f>K40+K41+K42</f>
        <v>0</v>
      </c>
      <c r="L39" s="70">
        <f>L40+L41+L42</f>
        <v>0</v>
      </c>
      <c r="M39" s="70">
        <f>M40+M41+M42</f>
        <v>0</v>
      </c>
      <c r="N39" s="70">
        <f>N40+N41+N42</f>
        <v>0</v>
      </c>
      <c r="O39" s="93">
        <f t="shared" si="19"/>
        <v>5078600</v>
      </c>
    </row>
    <row r="40" spans="1:15" ht="27" customHeight="1">
      <c r="A40" s="94" t="s">
        <v>57</v>
      </c>
      <c r="B40" s="95">
        <v>1227800</v>
      </c>
      <c r="C40" s="95">
        <v>1636800</v>
      </c>
      <c r="D40" s="95">
        <v>1227800</v>
      </c>
      <c r="E40" s="95">
        <v>0</v>
      </c>
      <c r="F40" s="95">
        <v>0</v>
      </c>
      <c r="G40" s="95">
        <v>0</v>
      </c>
      <c r="H40" s="96">
        <v>0</v>
      </c>
      <c r="I40" s="94" t="s">
        <v>57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72">
        <f t="shared" si="19"/>
        <v>4092400</v>
      </c>
    </row>
    <row r="41" spans="1:15" ht="27" customHeight="1">
      <c r="A41" s="77" t="s">
        <v>58</v>
      </c>
      <c r="B41" s="95">
        <v>290500</v>
      </c>
      <c r="C41" s="95">
        <v>387500</v>
      </c>
      <c r="D41" s="95">
        <v>290500</v>
      </c>
      <c r="E41" s="95">
        <v>0</v>
      </c>
      <c r="F41" s="95">
        <v>0</v>
      </c>
      <c r="G41" s="95">
        <v>0</v>
      </c>
      <c r="H41" s="96">
        <v>0</v>
      </c>
      <c r="I41" s="77" t="s">
        <v>58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72">
        <f t="shared" si="19"/>
        <v>968500</v>
      </c>
    </row>
    <row r="42" spans="1:31" ht="27" customHeight="1">
      <c r="A42" s="94" t="s">
        <v>59</v>
      </c>
      <c r="B42" s="97">
        <v>5300</v>
      </c>
      <c r="C42" s="97">
        <v>7200</v>
      </c>
      <c r="D42" s="97">
        <v>5200</v>
      </c>
      <c r="E42" s="95">
        <v>0</v>
      </c>
      <c r="F42" s="95">
        <v>0</v>
      </c>
      <c r="G42" s="95">
        <v>0</v>
      </c>
      <c r="H42" s="96">
        <v>0</v>
      </c>
      <c r="I42" s="94" t="s">
        <v>59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72">
        <f t="shared" si="19"/>
        <v>17700</v>
      </c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</row>
    <row r="43" spans="1:31" s="73" customFormat="1" ht="27" customHeight="1">
      <c r="A43" s="78" t="s">
        <v>60</v>
      </c>
      <c r="B43" s="99">
        <v>336000</v>
      </c>
      <c r="C43" s="99">
        <v>327600</v>
      </c>
      <c r="D43" s="99">
        <v>309500</v>
      </c>
      <c r="E43" s="100">
        <v>336000</v>
      </c>
      <c r="F43" s="100">
        <v>280000</v>
      </c>
      <c r="G43" s="100">
        <v>242600</v>
      </c>
      <c r="H43" s="101">
        <v>242500</v>
      </c>
      <c r="I43" s="78" t="s">
        <v>60</v>
      </c>
      <c r="J43" s="100">
        <v>270500</v>
      </c>
      <c r="K43" s="100">
        <v>250900</v>
      </c>
      <c r="L43" s="100">
        <v>242600</v>
      </c>
      <c r="M43" s="100">
        <v>242600</v>
      </c>
      <c r="N43" s="102">
        <v>223000</v>
      </c>
      <c r="O43" s="72">
        <f t="shared" si="19"/>
        <v>3303800</v>
      </c>
      <c r="P43" s="36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</row>
    <row r="44" spans="1:16" s="73" customFormat="1" ht="27" customHeight="1" thickBot="1">
      <c r="A44" s="78" t="s">
        <v>61</v>
      </c>
      <c r="B44" s="99">
        <v>40300</v>
      </c>
      <c r="C44" s="99">
        <v>40500</v>
      </c>
      <c r="D44" s="99">
        <v>40500</v>
      </c>
      <c r="E44" s="100">
        <v>40400</v>
      </c>
      <c r="F44" s="100">
        <v>40400</v>
      </c>
      <c r="G44" s="100">
        <v>40300</v>
      </c>
      <c r="H44" s="101">
        <v>40500</v>
      </c>
      <c r="I44" s="78" t="s">
        <v>61</v>
      </c>
      <c r="J44" s="100">
        <v>40400</v>
      </c>
      <c r="K44" s="100">
        <v>40400</v>
      </c>
      <c r="L44" s="100">
        <v>40400</v>
      </c>
      <c r="M44" s="100">
        <v>40400</v>
      </c>
      <c r="N44" s="102">
        <v>40400</v>
      </c>
      <c r="O44" s="72">
        <f t="shared" si="19"/>
        <v>484900</v>
      </c>
      <c r="P44" s="36"/>
    </row>
    <row r="45" spans="1:15" ht="27" customHeight="1" thickBot="1">
      <c r="A45" s="84" t="s">
        <v>17</v>
      </c>
      <c r="B45" s="85">
        <f>SUM(B30:B38)</f>
        <v>124107600</v>
      </c>
      <c r="C45" s="85">
        <f aca="true" t="shared" si="21" ref="C45:H45">SUM(C30:C38)</f>
        <v>112444100</v>
      </c>
      <c r="D45" s="85">
        <f t="shared" si="21"/>
        <v>127822000</v>
      </c>
      <c r="E45" s="85">
        <f t="shared" si="21"/>
        <v>120600800</v>
      </c>
      <c r="F45" s="85">
        <f t="shared" si="21"/>
        <v>129831400</v>
      </c>
      <c r="G45" s="85">
        <f t="shared" si="21"/>
        <v>128670500</v>
      </c>
      <c r="H45" s="86">
        <f t="shared" si="21"/>
        <v>130847900</v>
      </c>
      <c r="I45" s="84" t="s">
        <v>17</v>
      </c>
      <c r="J45" s="85">
        <f>SUM(J30:J38)</f>
        <v>113732900</v>
      </c>
      <c r="K45" s="85">
        <f>SUM(K30:K38)</f>
        <v>123081400</v>
      </c>
      <c r="L45" s="85">
        <f>SUM(L30:L38)</f>
        <v>109089600</v>
      </c>
      <c r="M45" s="85">
        <f>SUM(M30:M38)</f>
        <v>105220500</v>
      </c>
      <c r="N45" s="85">
        <f>SUM(N30:N38)</f>
        <v>108961600</v>
      </c>
      <c r="O45" s="87">
        <f>SUM(B45:H45,J45:N45)</f>
        <v>1434410300</v>
      </c>
    </row>
    <row r="46" spans="1:15" ht="30" customHeight="1">
      <c r="A46" s="35" t="s">
        <v>72</v>
      </c>
      <c r="B46" s="35"/>
      <c r="C46" s="35"/>
      <c r="D46" s="35"/>
      <c r="E46" s="35"/>
      <c r="F46" s="35"/>
      <c r="G46" s="35"/>
      <c r="H46" s="35"/>
      <c r="I46" s="104" t="s">
        <v>73</v>
      </c>
      <c r="J46" s="104"/>
      <c r="K46" s="104"/>
      <c r="L46" s="104"/>
      <c r="M46" s="104"/>
      <c r="N46" s="104"/>
      <c r="O46" s="104"/>
    </row>
    <row r="47" spans="1:15" ht="30" customHeight="1">
      <c r="A47" s="38" t="s">
        <v>30</v>
      </c>
      <c r="B47" s="38"/>
      <c r="C47" s="38"/>
      <c r="D47" s="38"/>
      <c r="E47" s="39"/>
      <c r="F47" s="39"/>
      <c r="G47" s="39"/>
      <c r="H47" s="39"/>
      <c r="I47" s="38" t="s">
        <v>30</v>
      </c>
      <c r="J47" s="40"/>
      <c r="K47" s="40"/>
      <c r="L47" s="40"/>
      <c r="M47" s="40"/>
      <c r="N47" s="40"/>
      <c r="O47" s="41"/>
    </row>
    <row r="48" spans="1:15" ht="30" customHeight="1">
      <c r="A48" s="42" t="s">
        <v>74</v>
      </c>
      <c r="B48" s="42"/>
      <c r="C48" s="42"/>
      <c r="D48" s="42"/>
      <c r="E48" s="42"/>
      <c r="F48" s="42"/>
      <c r="G48" s="42"/>
      <c r="H48" s="42"/>
      <c r="I48" s="42" t="s">
        <v>74</v>
      </c>
      <c r="J48" s="42"/>
      <c r="K48" s="42"/>
      <c r="L48" s="42"/>
      <c r="M48" s="42"/>
      <c r="N48" s="42"/>
      <c r="O48" s="42"/>
    </row>
    <row r="49" spans="1:15" ht="30" customHeight="1" thickBot="1">
      <c r="A49" s="43"/>
      <c r="B49" s="44"/>
      <c r="C49" s="44"/>
      <c r="D49" s="45" t="s">
        <v>14</v>
      </c>
      <c r="E49" s="44"/>
      <c r="F49" s="44"/>
      <c r="G49" s="44"/>
      <c r="H49" s="46" t="s">
        <v>31</v>
      </c>
      <c r="I49" s="43"/>
      <c r="J49" s="44"/>
      <c r="K49" s="44"/>
      <c r="L49" s="45" t="s">
        <v>14</v>
      </c>
      <c r="M49" s="45" t="s">
        <v>14</v>
      </c>
      <c r="N49" s="44"/>
      <c r="O49" s="46" t="s">
        <v>31</v>
      </c>
    </row>
    <row r="50" spans="1:15" ht="30" customHeight="1">
      <c r="A50" s="47" t="s">
        <v>32</v>
      </c>
      <c r="B50" s="49" t="s">
        <v>33</v>
      </c>
      <c r="C50" s="49" t="s">
        <v>34</v>
      </c>
      <c r="D50" s="49" t="s">
        <v>35</v>
      </c>
      <c r="E50" s="49" t="s">
        <v>36</v>
      </c>
      <c r="F50" s="49" t="s">
        <v>37</v>
      </c>
      <c r="G50" s="49" t="s">
        <v>38</v>
      </c>
      <c r="H50" s="50" t="s">
        <v>39</v>
      </c>
      <c r="I50" s="47" t="s">
        <v>75</v>
      </c>
      <c r="J50" s="49" t="s">
        <v>41</v>
      </c>
      <c r="K50" s="49" t="s">
        <v>42</v>
      </c>
      <c r="L50" s="49" t="s">
        <v>43</v>
      </c>
      <c r="M50" s="49" t="s">
        <v>44</v>
      </c>
      <c r="N50" s="51" t="s">
        <v>45</v>
      </c>
      <c r="O50" s="52" t="s">
        <v>17</v>
      </c>
    </row>
    <row r="51" spans="1:15" ht="30" customHeight="1" thickBot="1">
      <c r="A51" s="53"/>
      <c r="B51" s="105" t="s">
        <v>14</v>
      </c>
      <c r="C51" s="55"/>
      <c r="D51" s="55"/>
      <c r="E51" s="55"/>
      <c r="F51" s="55"/>
      <c r="G51" s="55"/>
      <c r="H51" s="56"/>
      <c r="I51" s="53"/>
      <c r="J51" s="55"/>
      <c r="K51" s="55"/>
      <c r="L51" s="55"/>
      <c r="M51" s="55"/>
      <c r="N51" s="58"/>
      <c r="O51" s="59"/>
    </row>
    <row r="52" spans="1:15" ht="30" customHeight="1">
      <c r="A52" s="67" t="s">
        <v>76</v>
      </c>
      <c r="B52" s="106">
        <v>11345000</v>
      </c>
      <c r="C52" s="107">
        <v>10844000</v>
      </c>
      <c r="D52" s="107">
        <v>10884000</v>
      </c>
      <c r="E52" s="107">
        <v>12062000</v>
      </c>
      <c r="F52" s="107">
        <v>12156000</v>
      </c>
      <c r="G52" s="107">
        <v>12130000</v>
      </c>
      <c r="H52" s="108">
        <v>12035000</v>
      </c>
      <c r="I52" s="67" t="s">
        <v>76</v>
      </c>
      <c r="J52" s="106">
        <v>10370000</v>
      </c>
      <c r="K52" s="106">
        <v>10180000</v>
      </c>
      <c r="L52" s="106">
        <v>11399000</v>
      </c>
      <c r="M52" s="106">
        <v>10668000</v>
      </c>
      <c r="N52" s="109">
        <v>11304000</v>
      </c>
      <c r="O52" s="90">
        <f aca="true" t="shared" si="22" ref="O52:O57">B52+C52+D52+E52+F52+G52+H52+J52+K52+L52+M52+N52</f>
        <v>135377000</v>
      </c>
    </row>
    <row r="53" spans="1:15" ht="30" customHeight="1">
      <c r="A53" s="67" t="s">
        <v>77</v>
      </c>
      <c r="B53" s="106">
        <v>55000</v>
      </c>
      <c r="C53" s="107">
        <v>59000</v>
      </c>
      <c r="D53" s="107">
        <v>60000</v>
      </c>
      <c r="E53" s="107">
        <v>60000</v>
      </c>
      <c r="F53" s="107">
        <v>68000</v>
      </c>
      <c r="G53" s="107">
        <v>69000</v>
      </c>
      <c r="H53" s="108">
        <v>67000</v>
      </c>
      <c r="I53" s="67" t="s">
        <v>77</v>
      </c>
      <c r="J53" s="106">
        <v>65000</v>
      </c>
      <c r="K53" s="106">
        <v>64000</v>
      </c>
      <c r="L53" s="106">
        <v>60000</v>
      </c>
      <c r="M53" s="106">
        <v>56000</v>
      </c>
      <c r="N53" s="109">
        <v>55000</v>
      </c>
      <c r="O53" s="110">
        <f t="shared" si="22"/>
        <v>738000</v>
      </c>
    </row>
    <row r="54" spans="1:15" ht="30" customHeight="1">
      <c r="A54" s="67" t="s">
        <v>78</v>
      </c>
      <c r="B54" s="111">
        <v>74000</v>
      </c>
      <c r="C54" s="112">
        <v>64000</v>
      </c>
      <c r="D54" s="112">
        <v>78000</v>
      </c>
      <c r="E54" s="112">
        <v>70000</v>
      </c>
      <c r="F54" s="112">
        <v>77000</v>
      </c>
      <c r="G54" s="112">
        <v>77000</v>
      </c>
      <c r="H54" s="113">
        <v>80000</v>
      </c>
      <c r="I54" s="67" t="s">
        <v>78</v>
      </c>
      <c r="J54" s="111">
        <v>69000</v>
      </c>
      <c r="K54" s="112">
        <v>77000</v>
      </c>
      <c r="L54" s="112">
        <v>61000</v>
      </c>
      <c r="M54" s="112">
        <v>60000</v>
      </c>
      <c r="N54" s="114">
        <v>63000</v>
      </c>
      <c r="O54" s="110">
        <f t="shared" si="22"/>
        <v>850000</v>
      </c>
    </row>
    <row r="55" spans="1:15" ht="30" customHeight="1">
      <c r="A55" s="115" t="s">
        <v>79</v>
      </c>
      <c r="B55" s="106">
        <v>6100</v>
      </c>
      <c r="C55" s="106">
        <v>6100</v>
      </c>
      <c r="D55" s="106">
        <v>7000</v>
      </c>
      <c r="E55" s="106">
        <v>7200</v>
      </c>
      <c r="F55" s="106">
        <v>7200</v>
      </c>
      <c r="G55" s="106">
        <v>7200</v>
      </c>
      <c r="H55" s="108">
        <v>6200</v>
      </c>
      <c r="I55" s="115" t="s">
        <v>79</v>
      </c>
      <c r="J55" s="106">
        <v>6200</v>
      </c>
      <c r="K55" s="106">
        <v>6200</v>
      </c>
      <c r="L55" s="106">
        <v>6200</v>
      </c>
      <c r="M55" s="106">
        <v>7200</v>
      </c>
      <c r="N55" s="109">
        <v>6200</v>
      </c>
      <c r="O55" s="110">
        <f t="shared" si="22"/>
        <v>79000</v>
      </c>
    </row>
    <row r="56" spans="1:15" ht="30" customHeight="1">
      <c r="A56" s="116" t="s">
        <v>80</v>
      </c>
      <c r="B56" s="106">
        <v>24000</v>
      </c>
      <c r="C56" s="106">
        <v>25000</v>
      </c>
      <c r="D56" s="106">
        <v>25000</v>
      </c>
      <c r="E56" s="106">
        <v>26000</v>
      </c>
      <c r="F56" s="106">
        <v>26000</v>
      </c>
      <c r="G56" s="106">
        <v>24000</v>
      </c>
      <c r="H56" s="108">
        <v>24000</v>
      </c>
      <c r="I56" s="116" t="s">
        <v>80</v>
      </c>
      <c r="J56" s="106">
        <v>26000</v>
      </c>
      <c r="K56" s="106">
        <v>27000</v>
      </c>
      <c r="L56" s="106">
        <v>25000</v>
      </c>
      <c r="M56" s="106">
        <v>25000</v>
      </c>
      <c r="N56" s="106">
        <v>24000</v>
      </c>
      <c r="O56" s="110">
        <f t="shared" si="22"/>
        <v>301000</v>
      </c>
    </row>
    <row r="57" spans="1:15" ht="30" customHeight="1">
      <c r="A57" s="65" t="s">
        <v>81</v>
      </c>
      <c r="B57" s="106">
        <v>2100</v>
      </c>
      <c r="C57" s="107">
        <v>2000</v>
      </c>
      <c r="D57" s="107">
        <v>1900</v>
      </c>
      <c r="E57" s="107">
        <v>2000</v>
      </c>
      <c r="F57" s="107">
        <v>2000</v>
      </c>
      <c r="G57" s="107">
        <v>2000</v>
      </c>
      <c r="H57" s="108">
        <v>2100</v>
      </c>
      <c r="I57" s="65" t="s">
        <v>81</v>
      </c>
      <c r="J57" s="106">
        <v>2000</v>
      </c>
      <c r="K57" s="106">
        <v>2000</v>
      </c>
      <c r="L57" s="106">
        <v>2100</v>
      </c>
      <c r="M57" s="106">
        <v>2100</v>
      </c>
      <c r="N57" s="106">
        <v>1700</v>
      </c>
      <c r="O57" s="110">
        <f t="shared" si="22"/>
        <v>24000</v>
      </c>
    </row>
    <row r="58" spans="1:15" ht="30" customHeight="1">
      <c r="A58" s="68" t="s">
        <v>82</v>
      </c>
      <c r="B58" s="61">
        <f>B59+B63+B64</f>
        <v>470600</v>
      </c>
      <c r="C58" s="61">
        <f aca="true" t="shared" si="23" ref="C58:H58">C59+C63+C64</f>
        <v>600400</v>
      </c>
      <c r="D58" s="61">
        <f t="shared" si="23"/>
        <v>469500</v>
      </c>
      <c r="E58" s="61">
        <f t="shared" si="23"/>
        <v>74200</v>
      </c>
      <c r="F58" s="61">
        <f t="shared" si="23"/>
        <v>43200</v>
      </c>
      <c r="G58" s="61">
        <f t="shared" si="23"/>
        <v>43100</v>
      </c>
      <c r="H58" s="66">
        <f t="shared" si="23"/>
        <v>43200</v>
      </c>
      <c r="I58" s="68" t="s">
        <v>82</v>
      </c>
      <c r="J58" s="92">
        <f>J59+J63+J64</f>
        <v>43200</v>
      </c>
      <c r="K58" s="61">
        <f>K59+K63+K64</f>
        <v>43400</v>
      </c>
      <c r="L58" s="61">
        <f>L59+L63+L64</f>
        <v>43400</v>
      </c>
      <c r="M58" s="61">
        <f>M59+M63+M64</f>
        <v>43000</v>
      </c>
      <c r="N58" s="61">
        <f>N59+N63+N64</f>
        <v>42100</v>
      </c>
      <c r="O58" s="110">
        <f aca="true" t="shared" si="24" ref="O58:O64">SUM(B58+C58+D58+E58+F58+G58+H58+J58+K58+L58+M58+N58)</f>
        <v>1959300</v>
      </c>
    </row>
    <row r="59" spans="1:15" ht="30" customHeight="1">
      <c r="A59" s="69" t="s">
        <v>56</v>
      </c>
      <c r="B59" s="70">
        <f>SUM(B60:B62)</f>
        <v>392400</v>
      </c>
      <c r="C59" s="70">
        <f aca="true" t="shared" si="25" ref="C59:H59">SUM(C60:C62)</f>
        <v>523100</v>
      </c>
      <c r="D59" s="70">
        <f t="shared" si="25"/>
        <v>392200</v>
      </c>
      <c r="E59" s="70">
        <f t="shared" si="25"/>
        <v>0</v>
      </c>
      <c r="F59" s="70">
        <f t="shared" si="25"/>
        <v>0</v>
      </c>
      <c r="G59" s="70">
        <f t="shared" si="25"/>
        <v>0</v>
      </c>
      <c r="H59" s="71">
        <f t="shared" si="25"/>
        <v>0</v>
      </c>
      <c r="I59" s="69" t="s">
        <v>56</v>
      </c>
      <c r="J59" s="70">
        <f>SUM(J60:J62)</f>
        <v>0</v>
      </c>
      <c r="K59" s="70">
        <f>SUM(K60:K62)</f>
        <v>0</v>
      </c>
      <c r="L59" s="70">
        <f>SUM(L60:L62)</f>
        <v>0</v>
      </c>
      <c r="M59" s="70">
        <f>SUM(M60:M62)</f>
        <v>0</v>
      </c>
      <c r="N59" s="117">
        <f>SUM(N60:N62)</f>
        <v>0</v>
      </c>
      <c r="O59" s="72">
        <f t="shared" si="24"/>
        <v>1307700</v>
      </c>
    </row>
    <row r="60" spans="1:15" ht="30" customHeight="1">
      <c r="A60" s="94" t="s">
        <v>57</v>
      </c>
      <c r="B60" s="95">
        <v>282600</v>
      </c>
      <c r="C60" s="95">
        <v>376800</v>
      </c>
      <c r="D60" s="95">
        <v>282000</v>
      </c>
      <c r="E60" s="95">
        <v>0</v>
      </c>
      <c r="F60" s="95">
        <v>0</v>
      </c>
      <c r="G60" s="95">
        <v>0</v>
      </c>
      <c r="H60" s="96">
        <v>0</v>
      </c>
      <c r="I60" s="94" t="s">
        <v>57</v>
      </c>
      <c r="J60" s="95">
        <v>0</v>
      </c>
      <c r="K60" s="95">
        <v>0</v>
      </c>
      <c r="L60" s="95">
        <v>0</v>
      </c>
      <c r="M60" s="95">
        <v>0</v>
      </c>
      <c r="N60" s="118">
        <v>0</v>
      </c>
      <c r="O60" s="72">
        <f t="shared" si="24"/>
        <v>941400</v>
      </c>
    </row>
    <row r="61" spans="1:15" ht="30" customHeight="1">
      <c r="A61" s="77" t="s">
        <v>58</v>
      </c>
      <c r="B61" s="95">
        <v>108000</v>
      </c>
      <c r="C61" s="95">
        <v>144000</v>
      </c>
      <c r="D61" s="95">
        <v>108400</v>
      </c>
      <c r="E61" s="95">
        <v>0</v>
      </c>
      <c r="F61" s="95">
        <v>0</v>
      </c>
      <c r="G61" s="95">
        <v>0</v>
      </c>
      <c r="H61" s="96">
        <v>0</v>
      </c>
      <c r="I61" s="77" t="s">
        <v>58</v>
      </c>
      <c r="J61" s="95">
        <v>0</v>
      </c>
      <c r="K61" s="95">
        <v>0</v>
      </c>
      <c r="L61" s="95">
        <v>0</v>
      </c>
      <c r="M61" s="95">
        <v>0</v>
      </c>
      <c r="N61" s="118">
        <v>0</v>
      </c>
      <c r="O61" s="72">
        <f t="shared" si="24"/>
        <v>360400</v>
      </c>
    </row>
    <row r="62" spans="1:15" ht="30" customHeight="1">
      <c r="A62" s="94" t="s">
        <v>59</v>
      </c>
      <c r="B62" s="95">
        <v>1800</v>
      </c>
      <c r="C62" s="95">
        <v>2300</v>
      </c>
      <c r="D62" s="95">
        <v>1800</v>
      </c>
      <c r="E62" s="95">
        <v>0</v>
      </c>
      <c r="F62" s="95">
        <v>0</v>
      </c>
      <c r="G62" s="95">
        <v>0</v>
      </c>
      <c r="H62" s="96">
        <v>0</v>
      </c>
      <c r="I62" s="94" t="s">
        <v>59</v>
      </c>
      <c r="J62" s="95">
        <v>0</v>
      </c>
      <c r="K62" s="95">
        <v>0</v>
      </c>
      <c r="L62" s="95">
        <v>0</v>
      </c>
      <c r="M62" s="95">
        <v>0</v>
      </c>
      <c r="N62" s="118">
        <v>0</v>
      </c>
      <c r="O62" s="72">
        <f t="shared" si="24"/>
        <v>5900</v>
      </c>
    </row>
    <row r="63" spans="1:16" s="73" customFormat="1" ht="30" customHeight="1">
      <c r="A63" s="78" t="s">
        <v>60</v>
      </c>
      <c r="B63" s="95">
        <v>54000</v>
      </c>
      <c r="C63" s="95">
        <v>53000</v>
      </c>
      <c r="D63" s="95">
        <v>53000</v>
      </c>
      <c r="E63" s="100">
        <v>50000</v>
      </c>
      <c r="F63" s="100">
        <v>19000</v>
      </c>
      <c r="G63" s="100">
        <v>19000</v>
      </c>
      <c r="H63" s="101">
        <v>19000</v>
      </c>
      <c r="I63" s="78" t="s">
        <v>60</v>
      </c>
      <c r="J63" s="100">
        <v>19000</v>
      </c>
      <c r="K63" s="100">
        <v>19000</v>
      </c>
      <c r="L63" s="100">
        <v>19000</v>
      </c>
      <c r="M63" s="100">
        <v>19000</v>
      </c>
      <c r="N63" s="102">
        <v>18100</v>
      </c>
      <c r="O63" s="72">
        <f t="shared" si="24"/>
        <v>361100</v>
      </c>
      <c r="P63" s="36"/>
    </row>
    <row r="64" spans="1:16" s="73" customFormat="1" ht="30" customHeight="1" thickBot="1">
      <c r="A64" s="78" t="s">
        <v>61</v>
      </c>
      <c r="B64" s="95">
        <v>24200</v>
      </c>
      <c r="C64" s="95">
        <v>24300</v>
      </c>
      <c r="D64" s="95">
        <v>24300</v>
      </c>
      <c r="E64" s="100">
        <v>24200</v>
      </c>
      <c r="F64" s="100">
        <v>24200</v>
      </c>
      <c r="G64" s="100">
        <v>24100</v>
      </c>
      <c r="H64" s="101">
        <v>24200</v>
      </c>
      <c r="I64" s="78" t="s">
        <v>61</v>
      </c>
      <c r="J64" s="100">
        <v>24200</v>
      </c>
      <c r="K64" s="100">
        <v>24400</v>
      </c>
      <c r="L64" s="100">
        <v>24400</v>
      </c>
      <c r="M64" s="100">
        <v>24000</v>
      </c>
      <c r="N64" s="102">
        <v>24000</v>
      </c>
      <c r="O64" s="72">
        <f t="shared" si="24"/>
        <v>290500</v>
      </c>
      <c r="P64" s="36"/>
    </row>
    <row r="65" spans="1:15" ht="30" customHeight="1" thickBot="1">
      <c r="A65" s="84" t="s">
        <v>17</v>
      </c>
      <c r="B65" s="85">
        <f>SUM(B52:B58)</f>
        <v>11976800</v>
      </c>
      <c r="C65" s="85">
        <f aca="true" t="shared" si="26" ref="C65:H65">SUM(C52:C58)</f>
        <v>11600500</v>
      </c>
      <c r="D65" s="85">
        <f t="shared" si="26"/>
        <v>11525400</v>
      </c>
      <c r="E65" s="85">
        <f t="shared" si="26"/>
        <v>12301400</v>
      </c>
      <c r="F65" s="85">
        <f t="shared" si="26"/>
        <v>12379400</v>
      </c>
      <c r="G65" s="85">
        <f t="shared" si="26"/>
        <v>12352300</v>
      </c>
      <c r="H65" s="86">
        <f t="shared" si="26"/>
        <v>12257500</v>
      </c>
      <c r="I65" s="84" t="s">
        <v>17</v>
      </c>
      <c r="J65" s="85">
        <f>SUM(J52:J58)</f>
        <v>10581400</v>
      </c>
      <c r="K65" s="85">
        <f>SUM(K52:K58)</f>
        <v>10399600</v>
      </c>
      <c r="L65" s="85">
        <f>SUM(L52:L58)</f>
        <v>11596700</v>
      </c>
      <c r="M65" s="85">
        <f>SUM(M52:M58)</f>
        <v>10861300</v>
      </c>
      <c r="N65" s="85">
        <f>SUM(N52:N58)</f>
        <v>11496000</v>
      </c>
      <c r="O65" s="87">
        <f>SUM(B65:H65,J65:N65)</f>
        <v>139328300</v>
      </c>
    </row>
    <row r="66" spans="1:15" ht="28.5" customHeight="1">
      <c r="A66" s="35" t="s">
        <v>83</v>
      </c>
      <c r="B66" s="35"/>
      <c r="C66" s="35"/>
      <c r="D66" s="35"/>
      <c r="E66" s="35"/>
      <c r="F66" s="35"/>
      <c r="G66" s="35"/>
      <c r="H66" s="35"/>
      <c r="I66" s="35" t="s">
        <v>84</v>
      </c>
      <c r="J66" s="35"/>
      <c r="K66" s="35"/>
      <c r="L66" s="35"/>
      <c r="M66" s="35"/>
      <c r="N66" s="35"/>
      <c r="O66" s="35"/>
    </row>
    <row r="67" spans="1:15" ht="28.5" customHeight="1">
      <c r="A67" s="38" t="s">
        <v>30</v>
      </c>
      <c r="B67" s="38"/>
      <c r="C67" s="38"/>
      <c r="D67" s="38"/>
      <c r="E67" s="39"/>
      <c r="F67" s="39"/>
      <c r="G67" s="39"/>
      <c r="H67" s="39"/>
      <c r="I67" s="38" t="s">
        <v>30</v>
      </c>
      <c r="J67" s="40"/>
      <c r="K67" s="40"/>
      <c r="L67" s="40"/>
      <c r="M67" s="40"/>
      <c r="N67" s="40"/>
      <c r="O67" s="41"/>
    </row>
    <row r="68" spans="1:15" ht="28.5" customHeight="1">
      <c r="A68" s="42" t="s">
        <v>85</v>
      </c>
      <c r="B68" s="42"/>
      <c r="C68" s="42"/>
      <c r="D68" s="42"/>
      <c r="E68" s="42"/>
      <c r="F68" s="42"/>
      <c r="G68" s="42"/>
      <c r="H68" s="42"/>
      <c r="I68" s="42" t="s">
        <v>85</v>
      </c>
      <c r="J68" s="42"/>
      <c r="K68" s="42"/>
      <c r="L68" s="42"/>
      <c r="M68" s="42"/>
      <c r="N68" s="42"/>
      <c r="O68" s="42"/>
    </row>
    <row r="69" spans="1:15" ht="28.5" customHeight="1" thickBot="1">
      <c r="A69" s="43"/>
      <c r="B69" s="44"/>
      <c r="C69" s="44"/>
      <c r="D69" s="45" t="s">
        <v>14</v>
      </c>
      <c r="E69" s="44"/>
      <c r="F69" s="44"/>
      <c r="G69" s="44"/>
      <c r="H69" s="46" t="s">
        <v>31</v>
      </c>
      <c r="I69" s="43"/>
      <c r="J69" s="44"/>
      <c r="K69" s="44"/>
      <c r="L69" s="45" t="s">
        <v>14</v>
      </c>
      <c r="M69" s="45" t="s">
        <v>14</v>
      </c>
      <c r="N69" s="44"/>
      <c r="O69" s="46" t="s">
        <v>31</v>
      </c>
    </row>
    <row r="70" spans="1:15" ht="28.5" customHeight="1">
      <c r="A70" s="47" t="s">
        <v>32</v>
      </c>
      <c r="B70" s="48" t="s">
        <v>33</v>
      </c>
      <c r="C70" s="49" t="s">
        <v>34</v>
      </c>
      <c r="D70" s="49" t="s">
        <v>35</v>
      </c>
      <c r="E70" s="49" t="s">
        <v>36</v>
      </c>
      <c r="F70" s="49" t="s">
        <v>37</v>
      </c>
      <c r="G70" s="49" t="s">
        <v>38</v>
      </c>
      <c r="H70" s="50" t="s">
        <v>39</v>
      </c>
      <c r="I70" s="47" t="s">
        <v>86</v>
      </c>
      <c r="J70" s="48" t="s">
        <v>41</v>
      </c>
      <c r="K70" s="49" t="s">
        <v>42</v>
      </c>
      <c r="L70" s="49" t="s">
        <v>43</v>
      </c>
      <c r="M70" s="49" t="s">
        <v>44</v>
      </c>
      <c r="N70" s="51" t="s">
        <v>45</v>
      </c>
      <c r="O70" s="52" t="s">
        <v>17</v>
      </c>
    </row>
    <row r="71" spans="1:15" ht="28.5" customHeight="1" thickBot="1">
      <c r="A71" s="53"/>
      <c r="B71" s="54" t="s">
        <v>14</v>
      </c>
      <c r="C71" s="55"/>
      <c r="D71" s="55"/>
      <c r="E71" s="55"/>
      <c r="F71" s="55"/>
      <c r="G71" s="55"/>
      <c r="H71" s="56"/>
      <c r="I71" s="53"/>
      <c r="J71" s="57"/>
      <c r="K71" s="55"/>
      <c r="L71" s="55"/>
      <c r="M71" s="55"/>
      <c r="N71" s="58"/>
      <c r="O71" s="59"/>
    </row>
    <row r="72" spans="1:15" ht="28.5" customHeight="1">
      <c r="A72" s="119" t="s">
        <v>46</v>
      </c>
      <c r="B72" s="120">
        <v>134350000</v>
      </c>
      <c r="C72" s="120">
        <v>128418000</v>
      </c>
      <c r="D72" s="120">
        <v>128899000</v>
      </c>
      <c r="E72" s="120">
        <v>142848000</v>
      </c>
      <c r="F72" s="120">
        <v>143970000</v>
      </c>
      <c r="G72" s="120">
        <v>143649000</v>
      </c>
      <c r="H72" s="121">
        <v>142527000</v>
      </c>
      <c r="I72" s="119" t="s">
        <v>46</v>
      </c>
      <c r="J72" s="120">
        <v>122807000</v>
      </c>
      <c r="K72" s="120">
        <v>120563000</v>
      </c>
      <c r="L72" s="120">
        <v>134992000</v>
      </c>
      <c r="M72" s="120">
        <v>126334000</v>
      </c>
      <c r="N72" s="120">
        <v>133869000</v>
      </c>
      <c r="O72" s="90">
        <f>B72+C72+D72+E72+F72+G72+H72+J72+K72+L72+M72+N72</f>
        <v>1603226000</v>
      </c>
    </row>
    <row r="73" spans="1:15" ht="28.5" customHeight="1">
      <c r="A73" s="60" t="s">
        <v>47</v>
      </c>
      <c r="B73" s="122">
        <v>300</v>
      </c>
      <c r="C73" s="123">
        <v>300</v>
      </c>
      <c r="D73" s="123">
        <v>300</v>
      </c>
      <c r="E73" s="123">
        <v>300</v>
      </c>
      <c r="F73" s="123">
        <v>400</v>
      </c>
      <c r="G73" s="123">
        <v>400</v>
      </c>
      <c r="H73" s="124">
        <v>400</v>
      </c>
      <c r="I73" s="60" t="s">
        <v>47</v>
      </c>
      <c r="J73" s="122">
        <v>300</v>
      </c>
      <c r="K73" s="123">
        <v>400</v>
      </c>
      <c r="L73" s="123">
        <v>300</v>
      </c>
      <c r="M73" s="123">
        <v>300</v>
      </c>
      <c r="N73" s="124">
        <v>300</v>
      </c>
      <c r="O73" s="110">
        <f aca="true" t="shared" si="27" ref="O73:O78">SUM(J73+K73+L73+M73+N73+B73+C73+D73+E73+F73+G73+H73)</f>
        <v>4000</v>
      </c>
    </row>
    <row r="74" spans="1:15" ht="28.5" customHeight="1">
      <c r="A74" s="60" t="s">
        <v>48</v>
      </c>
      <c r="B74" s="122">
        <v>81000</v>
      </c>
      <c r="C74" s="123">
        <v>70000</v>
      </c>
      <c r="D74" s="123">
        <v>86000</v>
      </c>
      <c r="E74" s="123">
        <v>76000</v>
      </c>
      <c r="F74" s="123">
        <v>86000</v>
      </c>
      <c r="G74" s="123">
        <v>84000</v>
      </c>
      <c r="H74" s="124">
        <v>87000</v>
      </c>
      <c r="I74" s="60" t="s">
        <v>48</v>
      </c>
      <c r="J74" s="122">
        <v>75000</v>
      </c>
      <c r="K74" s="123">
        <v>86000</v>
      </c>
      <c r="L74" s="123">
        <v>68000</v>
      </c>
      <c r="M74" s="123">
        <v>66000</v>
      </c>
      <c r="N74" s="124">
        <v>68000</v>
      </c>
      <c r="O74" s="110">
        <f t="shared" si="27"/>
        <v>933000</v>
      </c>
    </row>
    <row r="75" spans="1:15" ht="28.5" customHeight="1">
      <c r="A75" s="67" t="s">
        <v>66</v>
      </c>
      <c r="B75" s="122">
        <v>1000</v>
      </c>
      <c r="C75" s="123">
        <v>1000</v>
      </c>
      <c r="D75" s="123">
        <v>1000</v>
      </c>
      <c r="E75" s="123">
        <v>1000</v>
      </c>
      <c r="F75" s="123">
        <v>1000</v>
      </c>
      <c r="G75" s="123">
        <v>1000</v>
      </c>
      <c r="H75" s="124">
        <v>1000</v>
      </c>
      <c r="I75" s="67" t="s">
        <v>66</v>
      </c>
      <c r="J75" s="122">
        <v>1200</v>
      </c>
      <c r="K75" s="123">
        <v>1200</v>
      </c>
      <c r="L75" s="123">
        <v>1200</v>
      </c>
      <c r="M75" s="123">
        <v>1200</v>
      </c>
      <c r="N75" s="124">
        <v>1200</v>
      </c>
      <c r="O75" s="110">
        <f t="shared" si="27"/>
        <v>13000</v>
      </c>
    </row>
    <row r="76" spans="1:15" ht="28.5" customHeight="1">
      <c r="A76" s="60" t="s">
        <v>67</v>
      </c>
      <c r="B76" s="122">
        <v>4400</v>
      </c>
      <c r="C76" s="123">
        <v>4400</v>
      </c>
      <c r="D76" s="123">
        <v>4300</v>
      </c>
      <c r="E76" s="123">
        <v>5400</v>
      </c>
      <c r="F76" s="123">
        <v>5400</v>
      </c>
      <c r="G76" s="123">
        <v>4300</v>
      </c>
      <c r="H76" s="124">
        <v>4300</v>
      </c>
      <c r="I76" s="60" t="s">
        <v>67</v>
      </c>
      <c r="J76" s="122">
        <v>4300</v>
      </c>
      <c r="K76" s="123">
        <v>4300</v>
      </c>
      <c r="L76" s="123">
        <v>3300</v>
      </c>
      <c r="M76" s="123">
        <v>4300</v>
      </c>
      <c r="N76" s="124">
        <v>4300</v>
      </c>
      <c r="O76" s="110">
        <f t="shared" si="27"/>
        <v>53000</v>
      </c>
    </row>
    <row r="77" spans="1:15" ht="28.5" customHeight="1">
      <c r="A77" s="125" t="s">
        <v>87</v>
      </c>
      <c r="B77" s="122">
        <v>27000</v>
      </c>
      <c r="C77" s="123">
        <v>28000</v>
      </c>
      <c r="D77" s="123">
        <v>27000</v>
      </c>
      <c r="E77" s="123">
        <v>29000</v>
      </c>
      <c r="F77" s="123">
        <v>29000</v>
      </c>
      <c r="G77" s="123">
        <v>27000</v>
      </c>
      <c r="H77" s="124">
        <v>27000</v>
      </c>
      <c r="I77" s="125" t="s">
        <v>87</v>
      </c>
      <c r="J77" s="122">
        <v>29000</v>
      </c>
      <c r="K77" s="123">
        <v>30000</v>
      </c>
      <c r="L77" s="123">
        <v>28000</v>
      </c>
      <c r="M77" s="123">
        <v>28000</v>
      </c>
      <c r="N77" s="124">
        <v>27000</v>
      </c>
      <c r="O77" s="110">
        <f t="shared" si="27"/>
        <v>336000</v>
      </c>
    </row>
    <row r="78" spans="1:15" ht="28.5" customHeight="1">
      <c r="A78" s="126" t="s">
        <v>88</v>
      </c>
      <c r="B78" s="122">
        <v>5300</v>
      </c>
      <c r="C78" s="123">
        <v>5000</v>
      </c>
      <c r="D78" s="123">
        <v>4800</v>
      </c>
      <c r="E78" s="123">
        <v>5000</v>
      </c>
      <c r="F78" s="123">
        <v>5000</v>
      </c>
      <c r="G78" s="123">
        <v>4900</v>
      </c>
      <c r="H78" s="124">
        <v>5500</v>
      </c>
      <c r="I78" s="126" t="s">
        <v>88</v>
      </c>
      <c r="J78" s="122">
        <v>4900</v>
      </c>
      <c r="K78" s="123">
        <v>5100</v>
      </c>
      <c r="L78" s="123">
        <v>5500</v>
      </c>
      <c r="M78" s="123">
        <v>5000</v>
      </c>
      <c r="N78" s="124">
        <v>4000</v>
      </c>
      <c r="O78" s="110">
        <f t="shared" si="27"/>
        <v>60000</v>
      </c>
    </row>
    <row r="79" spans="1:15" ht="28.5" customHeight="1">
      <c r="A79" s="126" t="s">
        <v>89</v>
      </c>
      <c r="B79" s="92">
        <f>B80+B84+B85</f>
        <v>825900</v>
      </c>
      <c r="C79" s="61">
        <f aca="true" t="shared" si="28" ref="C79:H79">C80+C84+C85</f>
        <v>1074000</v>
      </c>
      <c r="D79" s="61">
        <f t="shared" si="28"/>
        <v>851000</v>
      </c>
      <c r="E79" s="61">
        <f t="shared" si="28"/>
        <v>128200</v>
      </c>
      <c r="F79" s="61">
        <f t="shared" si="28"/>
        <v>98400</v>
      </c>
      <c r="G79" s="61">
        <f t="shared" si="28"/>
        <v>101200</v>
      </c>
      <c r="H79" s="66">
        <f t="shared" si="28"/>
        <v>101300</v>
      </c>
      <c r="I79" s="126" t="s">
        <v>89</v>
      </c>
      <c r="J79" s="92">
        <f>J80+J84+J85</f>
        <v>128000</v>
      </c>
      <c r="K79" s="61">
        <f>K80+K84+K85</f>
        <v>101300</v>
      </c>
      <c r="L79" s="61">
        <f>L80+L84+L85</f>
        <v>101200</v>
      </c>
      <c r="M79" s="61">
        <f>M80+M84+M85</f>
        <v>101200</v>
      </c>
      <c r="N79" s="61">
        <f>N80+N84+N85</f>
        <v>101200</v>
      </c>
      <c r="O79" s="110">
        <f aca="true" t="shared" si="29" ref="O79:O85">SUM(B79+C79+D79+E79+F79+G79+H79+J79+K79+L79+M79+N79)</f>
        <v>3712900</v>
      </c>
    </row>
    <row r="80" spans="1:15" ht="28.5" customHeight="1">
      <c r="A80" s="127" t="s">
        <v>56</v>
      </c>
      <c r="B80" s="79">
        <f>SUM(B81:B83)</f>
        <v>668100</v>
      </c>
      <c r="C80" s="70">
        <f aca="true" t="shared" si="30" ref="C80:H80">SUM(C81:C83)</f>
        <v>890800</v>
      </c>
      <c r="D80" s="70">
        <f t="shared" si="30"/>
        <v>667800</v>
      </c>
      <c r="E80" s="70">
        <f t="shared" si="30"/>
        <v>0</v>
      </c>
      <c r="F80" s="70">
        <f t="shared" si="30"/>
        <v>0</v>
      </c>
      <c r="G80" s="70">
        <f t="shared" si="30"/>
        <v>0</v>
      </c>
      <c r="H80" s="71">
        <f t="shared" si="30"/>
        <v>0</v>
      </c>
      <c r="I80" s="128" t="s">
        <v>56</v>
      </c>
      <c r="J80" s="70">
        <f>SUM(J81:J83)</f>
        <v>0</v>
      </c>
      <c r="K80" s="70">
        <f>SUM(K81:K83)</f>
        <v>0</v>
      </c>
      <c r="L80" s="70">
        <f>SUM(L81:L83)</f>
        <v>0</v>
      </c>
      <c r="M80" s="70">
        <f>SUM(M81:M83)</f>
        <v>0</v>
      </c>
      <c r="N80" s="117">
        <f>SUM(N81:N83)</f>
        <v>0</v>
      </c>
      <c r="O80" s="72">
        <f t="shared" si="29"/>
        <v>2226700</v>
      </c>
    </row>
    <row r="81" spans="1:15" ht="28.5" customHeight="1">
      <c r="A81" s="94" t="s">
        <v>57</v>
      </c>
      <c r="B81" s="129">
        <v>480900</v>
      </c>
      <c r="C81" s="130">
        <v>641200</v>
      </c>
      <c r="D81" s="130">
        <v>480000</v>
      </c>
      <c r="E81" s="95">
        <v>0</v>
      </c>
      <c r="F81" s="95">
        <v>0</v>
      </c>
      <c r="G81" s="95">
        <v>0</v>
      </c>
      <c r="H81" s="96">
        <v>0</v>
      </c>
      <c r="I81" s="94" t="s">
        <v>57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72">
        <f t="shared" si="29"/>
        <v>1602100</v>
      </c>
    </row>
    <row r="82" spans="1:15" ht="28.5" customHeight="1">
      <c r="A82" s="77" t="s">
        <v>58</v>
      </c>
      <c r="B82" s="129">
        <v>186000</v>
      </c>
      <c r="C82" s="130">
        <v>248000</v>
      </c>
      <c r="D82" s="130">
        <v>186300</v>
      </c>
      <c r="E82" s="95">
        <v>0</v>
      </c>
      <c r="F82" s="95">
        <v>0</v>
      </c>
      <c r="G82" s="95">
        <v>0</v>
      </c>
      <c r="H82" s="96">
        <v>0</v>
      </c>
      <c r="I82" s="77" t="s">
        <v>58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72">
        <f t="shared" si="29"/>
        <v>620300</v>
      </c>
    </row>
    <row r="83" spans="1:30" ht="28.5" customHeight="1">
      <c r="A83" s="94" t="s">
        <v>59</v>
      </c>
      <c r="B83" s="129">
        <v>1200</v>
      </c>
      <c r="C83" s="130">
        <v>1600</v>
      </c>
      <c r="D83" s="130">
        <v>1500</v>
      </c>
      <c r="E83" s="95">
        <v>0</v>
      </c>
      <c r="F83" s="95">
        <v>0</v>
      </c>
      <c r="G83" s="95">
        <v>0</v>
      </c>
      <c r="H83" s="96">
        <v>0</v>
      </c>
      <c r="I83" s="94" t="s">
        <v>59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72">
        <f t="shared" si="29"/>
        <v>4300</v>
      </c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</row>
    <row r="84" spans="1:30" s="73" customFormat="1" ht="28.5" customHeight="1">
      <c r="A84" s="78" t="s">
        <v>60</v>
      </c>
      <c r="B84" s="131">
        <v>97500</v>
      </c>
      <c r="C84" s="131">
        <v>122700</v>
      </c>
      <c r="D84" s="131">
        <v>122700</v>
      </c>
      <c r="E84" s="100">
        <v>67900</v>
      </c>
      <c r="F84" s="100">
        <v>38200</v>
      </c>
      <c r="G84" s="100">
        <v>40900</v>
      </c>
      <c r="H84" s="101">
        <v>40900</v>
      </c>
      <c r="I84" s="78" t="s">
        <v>60</v>
      </c>
      <c r="J84" s="100">
        <v>67800</v>
      </c>
      <c r="K84" s="100">
        <v>40900</v>
      </c>
      <c r="L84" s="100">
        <v>40900</v>
      </c>
      <c r="M84" s="100">
        <v>40900</v>
      </c>
      <c r="N84" s="102">
        <v>40900</v>
      </c>
      <c r="O84" s="72">
        <f t="shared" si="29"/>
        <v>762200</v>
      </c>
      <c r="P84" s="36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1:16" s="73" customFormat="1" ht="28.5" customHeight="1" thickBot="1">
      <c r="A85" s="78" t="s">
        <v>61</v>
      </c>
      <c r="B85" s="131">
        <v>60300</v>
      </c>
      <c r="C85" s="131">
        <v>60500</v>
      </c>
      <c r="D85" s="131">
        <v>60500</v>
      </c>
      <c r="E85" s="100">
        <v>60300</v>
      </c>
      <c r="F85" s="100">
        <v>60200</v>
      </c>
      <c r="G85" s="100">
        <v>60300</v>
      </c>
      <c r="H85" s="132">
        <v>60400</v>
      </c>
      <c r="I85" s="78" t="s">
        <v>61</v>
      </c>
      <c r="J85" s="100">
        <v>60200</v>
      </c>
      <c r="K85" s="100">
        <v>60400</v>
      </c>
      <c r="L85" s="100">
        <v>60300</v>
      </c>
      <c r="M85" s="100">
        <v>60300</v>
      </c>
      <c r="N85" s="102">
        <v>60300</v>
      </c>
      <c r="O85" s="72">
        <f t="shared" si="29"/>
        <v>724000</v>
      </c>
      <c r="P85" s="36"/>
    </row>
    <row r="86" spans="1:15" ht="28.5" customHeight="1" thickBot="1">
      <c r="A86" s="84" t="s">
        <v>17</v>
      </c>
      <c r="B86" s="85">
        <f>SUM(B72:B79)</f>
        <v>135294900</v>
      </c>
      <c r="C86" s="85">
        <f aca="true" t="shared" si="31" ref="C86:H86">SUM(C72:C79)</f>
        <v>129600700</v>
      </c>
      <c r="D86" s="85">
        <f t="shared" si="31"/>
        <v>129873400</v>
      </c>
      <c r="E86" s="85">
        <f t="shared" si="31"/>
        <v>143092900</v>
      </c>
      <c r="F86" s="85">
        <f t="shared" si="31"/>
        <v>144195200</v>
      </c>
      <c r="G86" s="85">
        <f t="shared" si="31"/>
        <v>143871800</v>
      </c>
      <c r="H86" s="86">
        <f t="shared" si="31"/>
        <v>142753500</v>
      </c>
      <c r="I86" s="84" t="s">
        <v>17</v>
      </c>
      <c r="J86" s="85">
        <f>SUM(J72:J79)</f>
        <v>123049700</v>
      </c>
      <c r="K86" s="85">
        <f>SUM(K72:K79)</f>
        <v>120791300</v>
      </c>
      <c r="L86" s="85">
        <f>SUM(L72:L79)</f>
        <v>135199500</v>
      </c>
      <c r="M86" s="85">
        <f>SUM(M72:M79)</f>
        <v>126540000</v>
      </c>
      <c r="N86" s="85">
        <f>SUM(N72:N79)</f>
        <v>134075000</v>
      </c>
      <c r="O86" s="87">
        <f>SUM(B86:H86,J86:N86)</f>
        <v>1608337900</v>
      </c>
    </row>
    <row r="87" spans="1:15" ht="33" customHeight="1">
      <c r="A87" s="35" t="s">
        <v>90</v>
      </c>
      <c r="B87" s="40"/>
      <c r="C87" s="40"/>
      <c r="D87" s="40"/>
      <c r="E87" s="40"/>
      <c r="F87" s="40"/>
      <c r="G87" s="40"/>
      <c r="H87" s="40"/>
      <c r="I87" s="35" t="s">
        <v>91</v>
      </c>
      <c r="J87" s="40"/>
      <c r="K87" s="40"/>
      <c r="L87" s="40"/>
      <c r="M87" s="40"/>
      <c r="N87" s="40"/>
      <c r="O87" s="40"/>
    </row>
    <row r="88" spans="1:15" ht="33" customHeight="1">
      <c r="A88" s="38" t="s">
        <v>30</v>
      </c>
      <c r="B88" s="38"/>
      <c r="C88" s="38"/>
      <c r="D88" s="38"/>
      <c r="E88" s="39"/>
      <c r="F88" s="39"/>
      <c r="G88" s="39"/>
      <c r="H88" s="39"/>
      <c r="I88" s="38" t="s">
        <v>30</v>
      </c>
      <c r="J88" s="40"/>
      <c r="K88" s="40"/>
      <c r="L88" s="40"/>
      <c r="M88" s="40"/>
      <c r="N88" s="40"/>
      <c r="O88" s="41"/>
    </row>
    <row r="89" spans="1:15" ht="33" customHeight="1">
      <c r="A89" s="42" t="s">
        <v>92</v>
      </c>
      <c r="B89" s="42"/>
      <c r="C89" s="42"/>
      <c r="D89" s="42"/>
      <c r="E89" s="42"/>
      <c r="F89" s="42"/>
      <c r="G89" s="42"/>
      <c r="H89" s="42"/>
      <c r="I89" s="42" t="s">
        <v>92</v>
      </c>
      <c r="J89" s="42"/>
      <c r="K89" s="42"/>
      <c r="L89" s="42"/>
      <c r="M89" s="42"/>
      <c r="N89" s="42"/>
      <c r="O89" s="42"/>
    </row>
    <row r="90" spans="1:15" ht="33" customHeight="1" thickBot="1">
      <c r="A90" s="43"/>
      <c r="B90" s="44"/>
      <c r="C90" s="44"/>
      <c r="D90" s="45" t="s">
        <v>14</v>
      </c>
      <c r="E90" s="44"/>
      <c r="F90" s="44"/>
      <c r="G90" s="44"/>
      <c r="H90" s="46" t="s">
        <v>31</v>
      </c>
      <c r="I90" s="43"/>
      <c r="J90" s="44"/>
      <c r="K90" s="44"/>
      <c r="L90" s="45" t="s">
        <v>14</v>
      </c>
      <c r="M90" s="45" t="s">
        <v>14</v>
      </c>
      <c r="N90" s="44"/>
      <c r="O90" s="46" t="s">
        <v>31</v>
      </c>
    </row>
    <row r="91" spans="1:15" ht="33" customHeight="1">
      <c r="A91" s="47" t="s">
        <v>32</v>
      </c>
      <c r="B91" s="48" t="s">
        <v>33</v>
      </c>
      <c r="C91" s="49" t="s">
        <v>34</v>
      </c>
      <c r="D91" s="49" t="s">
        <v>35</v>
      </c>
      <c r="E91" s="49" t="s">
        <v>36</v>
      </c>
      <c r="F91" s="49" t="s">
        <v>37</v>
      </c>
      <c r="G91" s="49" t="s">
        <v>38</v>
      </c>
      <c r="H91" s="50" t="s">
        <v>39</v>
      </c>
      <c r="I91" s="47" t="s">
        <v>86</v>
      </c>
      <c r="J91" s="48" t="s">
        <v>41</v>
      </c>
      <c r="K91" s="49" t="s">
        <v>42</v>
      </c>
      <c r="L91" s="49" t="s">
        <v>43</v>
      </c>
      <c r="M91" s="49" t="s">
        <v>44</v>
      </c>
      <c r="N91" s="51" t="s">
        <v>45</v>
      </c>
      <c r="O91" s="52" t="s">
        <v>17</v>
      </c>
    </row>
    <row r="92" spans="1:15" ht="33" customHeight="1" thickBot="1">
      <c r="A92" s="53"/>
      <c r="B92" s="54" t="s">
        <v>14</v>
      </c>
      <c r="C92" s="55"/>
      <c r="D92" s="55"/>
      <c r="E92" s="55"/>
      <c r="F92" s="55"/>
      <c r="G92" s="55"/>
      <c r="H92" s="56"/>
      <c r="I92" s="53"/>
      <c r="J92" s="57"/>
      <c r="K92" s="55"/>
      <c r="L92" s="55"/>
      <c r="M92" s="55"/>
      <c r="N92" s="58"/>
      <c r="O92" s="59"/>
    </row>
    <row r="93" spans="1:15" ht="33" customHeight="1">
      <c r="A93" s="133" t="s">
        <v>93</v>
      </c>
      <c r="B93" s="88">
        <v>2200</v>
      </c>
      <c r="C93" s="88">
        <v>2000</v>
      </c>
      <c r="D93" s="88">
        <v>1900</v>
      </c>
      <c r="E93" s="88">
        <v>2300</v>
      </c>
      <c r="F93" s="88">
        <v>2300</v>
      </c>
      <c r="G93" s="88">
        <v>2300</v>
      </c>
      <c r="H93" s="89">
        <v>2100</v>
      </c>
      <c r="I93" s="133" t="s">
        <v>93</v>
      </c>
      <c r="J93" s="88">
        <v>1900</v>
      </c>
      <c r="K93" s="88">
        <v>1900</v>
      </c>
      <c r="L93" s="88">
        <v>2100</v>
      </c>
      <c r="M93" s="88">
        <v>1900</v>
      </c>
      <c r="N93" s="88">
        <v>2100</v>
      </c>
      <c r="O93" s="63">
        <f>SUM(J93+K93+L93+M93+N93+B93+C93+D93+E93+F93+G93+H93)</f>
        <v>25000</v>
      </c>
    </row>
    <row r="94" spans="1:15" ht="33" customHeight="1">
      <c r="A94" s="60" t="s">
        <v>94</v>
      </c>
      <c r="B94" s="88">
        <v>44000</v>
      </c>
      <c r="C94" s="88">
        <v>39000</v>
      </c>
      <c r="D94" s="134">
        <v>47000</v>
      </c>
      <c r="E94" s="107">
        <v>43000</v>
      </c>
      <c r="F94" s="107">
        <v>47000</v>
      </c>
      <c r="G94" s="107">
        <v>47000</v>
      </c>
      <c r="H94" s="89">
        <v>47000</v>
      </c>
      <c r="I94" s="60" t="s">
        <v>94</v>
      </c>
      <c r="J94" s="88">
        <v>42000</v>
      </c>
      <c r="K94" s="88">
        <v>45000</v>
      </c>
      <c r="L94" s="88">
        <v>37000</v>
      </c>
      <c r="M94" s="88">
        <v>37000</v>
      </c>
      <c r="N94" s="88">
        <v>37000</v>
      </c>
      <c r="O94" s="63">
        <f>SUM(J94+K94+L94+M94+N94+B94+C94+D94+E94+F94+G94+H94)</f>
        <v>512000</v>
      </c>
    </row>
    <row r="95" spans="1:15" ht="33" customHeight="1">
      <c r="A95" s="60" t="s">
        <v>95</v>
      </c>
      <c r="B95" s="88">
        <v>3300</v>
      </c>
      <c r="C95" s="88">
        <v>4300</v>
      </c>
      <c r="D95" s="88">
        <v>4400</v>
      </c>
      <c r="E95" s="88">
        <v>4400</v>
      </c>
      <c r="F95" s="88">
        <v>4400</v>
      </c>
      <c r="G95" s="88">
        <v>4400</v>
      </c>
      <c r="H95" s="89">
        <v>3300</v>
      </c>
      <c r="I95" s="60" t="s">
        <v>95</v>
      </c>
      <c r="J95" s="88">
        <v>3300</v>
      </c>
      <c r="K95" s="88">
        <v>3300</v>
      </c>
      <c r="L95" s="88">
        <v>3300</v>
      </c>
      <c r="M95" s="88">
        <v>4400</v>
      </c>
      <c r="N95" s="88">
        <v>3200</v>
      </c>
      <c r="O95" s="63">
        <f>SUM(J95+K95+L95+M95+N95+B95+C95+D95+E95+F95+G95+H95)</f>
        <v>46000</v>
      </c>
    </row>
    <row r="96" spans="1:15" ht="33" customHeight="1">
      <c r="A96" s="65" t="s">
        <v>96</v>
      </c>
      <c r="B96" s="88">
        <v>19000</v>
      </c>
      <c r="C96" s="88">
        <v>21000</v>
      </c>
      <c r="D96" s="88">
        <v>20000</v>
      </c>
      <c r="E96" s="88">
        <v>21000</v>
      </c>
      <c r="F96" s="88">
        <v>21000</v>
      </c>
      <c r="G96" s="88">
        <v>20000</v>
      </c>
      <c r="H96" s="89">
        <v>20000</v>
      </c>
      <c r="I96" s="65" t="s">
        <v>96</v>
      </c>
      <c r="J96" s="88">
        <v>21000</v>
      </c>
      <c r="K96" s="88">
        <v>21000</v>
      </c>
      <c r="L96" s="88">
        <v>20000</v>
      </c>
      <c r="M96" s="88">
        <v>21000</v>
      </c>
      <c r="N96" s="88">
        <v>19000</v>
      </c>
      <c r="O96" s="63">
        <f>SUM(J96+K96+L96+M96+N96+B96+C96+D96+E96+F96+G96+H96)</f>
        <v>244000</v>
      </c>
    </row>
    <row r="97" spans="1:15" ht="33" customHeight="1">
      <c r="A97" s="67" t="s">
        <v>97</v>
      </c>
      <c r="B97" s="61">
        <f>B98+B102+B103</f>
        <v>284700</v>
      </c>
      <c r="C97" s="61">
        <f aca="true" t="shared" si="32" ref="C97:H97">C98+C102+C103</f>
        <v>368600</v>
      </c>
      <c r="D97" s="61">
        <f t="shared" si="32"/>
        <v>285900</v>
      </c>
      <c r="E97" s="61">
        <f t="shared" si="32"/>
        <v>34600</v>
      </c>
      <c r="F97" s="61">
        <f t="shared" si="32"/>
        <v>32000</v>
      </c>
      <c r="G97" s="61">
        <f t="shared" si="32"/>
        <v>32000</v>
      </c>
      <c r="H97" s="66">
        <f t="shared" si="32"/>
        <v>30700</v>
      </c>
      <c r="I97" s="67" t="s">
        <v>97</v>
      </c>
      <c r="J97" s="92">
        <f>J98+J102+J103</f>
        <v>30200</v>
      </c>
      <c r="K97" s="61">
        <f>K98+K102+K103</f>
        <v>30200</v>
      </c>
      <c r="L97" s="61">
        <f>L98+L102+L103</f>
        <v>30200</v>
      </c>
      <c r="M97" s="61">
        <f>M98+M102+M103</f>
        <v>30200</v>
      </c>
      <c r="N97" s="61">
        <f>N98+N102+N103</f>
        <v>30100</v>
      </c>
      <c r="O97" s="63">
        <f aca="true" t="shared" si="33" ref="O97:O103">SUM(B97+C97+D97+E97+F97+G97+H97+J97+K97+L97+M97+N97)</f>
        <v>1219400</v>
      </c>
    </row>
    <row r="98" spans="1:15" ht="33" customHeight="1">
      <c r="A98" s="69" t="s">
        <v>56</v>
      </c>
      <c r="B98" s="70">
        <f aca="true" t="shared" si="34" ref="B98:H98">SUM(B99:B101)</f>
        <v>250900</v>
      </c>
      <c r="C98" s="70">
        <f t="shared" si="34"/>
        <v>334000</v>
      </c>
      <c r="D98" s="70">
        <f t="shared" si="34"/>
        <v>251300</v>
      </c>
      <c r="E98" s="70">
        <f t="shared" si="34"/>
        <v>0</v>
      </c>
      <c r="F98" s="70">
        <f t="shared" si="34"/>
        <v>0</v>
      </c>
      <c r="G98" s="70">
        <f t="shared" si="34"/>
        <v>0</v>
      </c>
      <c r="H98" s="71">
        <f t="shared" si="34"/>
        <v>0</v>
      </c>
      <c r="I98" s="69" t="s">
        <v>56</v>
      </c>
      <c r="J98" s="70">
        <f>SUM(J99:J101)</f>
        <v>0</v>
      </c>
      <c r="K98" s="70">
        <f>SUM(K99:K101)</f>
        <v>0</v>
      </c>
      <c r="L98" s="70">
        <f>SUM(L99:L101)</f>
        <v>0</v>
      </c>
      <c r="M98" s="70">
        <f>SUM(M99:M101)</f>
        <v>0</v>
      </c>
      <c r="N98" s="70">
        <f>SUM(N99:N101)</f>
        <v>0</v>
      </c>
      <c r="O98" s="135">
        <f t="shared" si="33"/>
        <v>836200</v>
      </c>
    </row>
    <row r="99" spans="1:15" ht="33" customHeight="1">
      <c r="A99" s="94" t="s">
        <v>57</v>
      </c>
      <c r="B99" s="95">
        <v>174600</v>
      </c>
      <c r="C99" s="95">
        <v>232400</v>
      </c>
      <c r="D99" s="95">
        <v>174600</v>
      </c>
      <c r="E99" s="95">
        <v>0</v>
      </c>
      <c r="F99" s="95">
        <v>0</v>
      </c>
      <c r="G99" s="95">
        <v>0</v>
      </c>
      <c r="H99" s="96">
        <v>0</v>
      </c>
      <c r="I99" s="94" t="s">
        <v>57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72">
        <f t="shared" si="33"/>
        <v>581600</v>
      </c>
    </row>
    <row r="100" spans="1:15" ht="33" customHeight="1">
      <c r="A100" s="77" t="s">
        <v>58</v>
      </c>
      <c r="B100" s="95">
        <v>75300</v>
      </c>
      <c r="C100" s="95">
        <v>100400</v>
      </c>
      <c r="D100" s="95">
        <v>75500</v>
      </c>
      <c r="E100" s="95">
        <v>0</v>
      </c>
      <c r="F100" s="95">
        <v>0</v>
      </c>
      <c r="G100" s="95">
        <v>0</v>
      </c>
      <c r="H100" s="96">
        <v>0</v>
      </c>
      <c r="I100" s="77" t="s">
        <v>58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72">
        <f t="shared" si="33"/>
        <v>251200</v>
      </c>
    </row>
    <row r="101" spans="1:30" ht="33" customHeight="1">
      <c r="A101" s="94" t="s">
        <v>59</v>
      </c>
      <c r="B101" s="97">
        <v>1000</v>
      </c>
      <c r="C101" s="97">
        <v>1200</v>
      </c>
      <c r="D101" s="97">
        <v>1200</v>
      </c>
      <c r="E101" s="95">
        <v>0</v>
      </c>
      <c r="F101" s="95">
        <v>0</v>
      </c>
      <c r="G101" s="95">
        <v>0</v>
      </c>
      <c r="H101" s="96">
        <v>0</v>
      </c>
      <c r="I101" s="94" t="s">
        <v>59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72">
        <f t="shared" si="33"/>
        <v>3400</v>
      </c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</row>
    <row r="102" spans="1:30" s="73" customFormat="1" ht="33" customHeight="1">
      <c r="A102" s="78" t="s">
        <v>60</v>
      </c>
      <c r="B102" s="99">
        <v>19800</v>
      </c>
      <c r="C102" s="99">
        <v>19800</v>
      </c>
      <c r="D102" s="99">
        <v>19800</v>
      </c>
      <c r="E102" s="100">
        <v>19800</v>
      </c>
      <c r="F102" s="100">
        <v>17200</v>
      </c>
      <c r="G102" s="100">
        <v>17200</v>
      </c>
      <c r="H102" s="101">
        <v>15900</v>
      </c>
      <c r="I102" s="78" t="s">
        <v>60</v>
      </c>
      <c r="J102" s="100">
        <v>15800</v>
      </c>
      <c r="K102" s="100">
        <v>15800</v>
      </c>
      <c r="L102" s="100">
        <v>15800</v>
      </c>
      <c r="M102" s="100">
        <v>15800</v>
      </c>
      <c r="N102" s="102">
        <v>15800</v>
      </c>
      <c r="O102" s="72">
        <f t="shared" si="33"/>
        <v>208500</v>
      </c>
      <c r="P102" s="36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1:16" s="73" customFormat="1" ht="33" customHeight="1" thickBot="1">
      <c r="A103" s="78" t="s">
        <v>61</v>
      </c>
      <c r="B103" s="99">
        <v>14000</v>
      </c>
      <c r="C103" s="99">
        <v>14800</v>
      </c>
      <c r="D103" s="99">
        <v>14800</v>
      </c>
      <c r="E103" s="100">
        <v>14800</v>
      </c>
      <c r="F103" s="100">
        <v>14800</v>
      </c>
      <c r="G103" s="100">
        <v>14800</v>
      </c>
      <c r="H103" s="101">
        <v>14800</v>
      </c>
      <c r="I103" s="78" t="s">
        <v>61</v>
      </c>
      <c r="J103" s="100">
        <v>14400</v>
      </c>
      <c r="K103" s="100">
        <v>14400</v>
      </c>
      <c r="L103" s="100">
        <v>14400</v>
      </c>
      <c r="M103" s="100">
        <v>14400</v>
      </c>
      <c r="N103" s="102">
        <v>14300</v>
      </c>
      <c r="O103" s="72">
        <f t="shared" si="33"/>
        <v>174700</v>
      </c>
      <c r="P103" s="36"/>
    </row>
    <row r="104" spans="1:15" ht="33" customHeight="1" thickBot="1">
      <c r="A104" s="84" t="s">
        <v>17</v>
      </c>
      <c r="B104" s="85">
        <f aca="true" t="shared" si="35" ref="B104:H104">SUM(B93:B97)</f>
        <v>353200</v>
      </c>
      <c r="C104" s="85">
        <f t="shared" si="35"/>
        <v>434900</v>
      </c>
      <c r="D104" s="85">
        <f t="shared" si="35"/>
        <v>359200</v>
      </c>
      <c r="E104" s="85">
        <f t="shared" si="35"/>
        <v>105300</v>
      </c>
      <c r="F104" s="85">
        <f t="shared" si="35"/>
        <v>106700</v>
      </c>
      <c r="G104" s="85">
        <f t="shared" si="35"/>
        <v>105700</v>
      </c>
      <c r="H104" s="86">
        <f t="shared" si="35"/>
        <v>103100</v>
      </c>
      <c r="I104" s="84" t="s">
        <v>17</v>
      </c>
      <c r="J104" s="85">
        <f>SUM(J93:J97)</f>
        <v>98400</v>
      </c>
      <c r="K104" s="85">
        <f>SUM(K93:K97)</f>
        <v>101400</v>
      </c>
      <c r="L104" s="85">
        <f>SUM(L93:L97)</f>
        <v>92600</v>
      </c>
      <c r="M104" s="85">
        <f>SUM(M93:M97)</f>
        <v>94500</v>
      </c>
      <c r="N104" s="136">
        <f>SUM(N93:N97)</f>
        <v>91400</v>
      </c>
      <c r="O104" s="87">
        <f>SUM(B104:H104,J104:N104)</f>
        <v>2046400</v>
      </c>
    </row>
    <row r="105" spans="1:15" ht="28.5" customHeight="1">
      <c r="A105" s="40" t="s">
        <v>98</v>
      </c>
      <c r="B105" s="40"/>
      <c r="C105" s="40"/>
      <c r="D105" s="40"/>
      <c r="E105" s="40"/>
      <c r="F105" s="40"/>
      <c r="G105" s="40"/>
      <c r="H105" s="40"/>
      <c r="I105" s="40" t="s">
        <v>99</v>
      </c>
      <c r="J105" s="40"/>
      <c r="K105" s="40"/>
      <c r="L105" s="40"/>
      <c r="M105" s="40"/>
      <c r="N105" s="40"/>
      <c r="O105" s="40"/>
    </row>
    <row r="106" spans="1:15" ht="28.5" customHeight="1">
      <c r="A106" s="38" t="s">
        <v>30</v>
      </c>
      <c r="B106" s="38"/>
      <c r="C106" s="38"/>
      <c r="D106" s="38"/>
      <c r="E106" s="39"/>
      <c r="F106" s="39"/>
      <c r="G106" s="39"/>
      <c r="H106" s="39"/>
      <c r="I106" s="38" t="s">
        <v>30</v>
      </c>
      <c r="J106" s="40"/>
      <c r="K106" s="40"/>
      <c r="L106" s="40"/>
      <c r="M106" s="40"/>
      <c r="N106" s="40"/>
      <c r="O106" s="41"/>
    </row>
    <row r="107" spans="1:15" ht="28.5" customHeight="1">
      <c r="A107" s="42" t="s">
        <v>100</v>
      </c>
      <c r="B107" s="42"/>
      <c r="C107" s="42"/>
      <c r="D107" s="42"/>
      <c r="E107" s="42"/>
      <c r="F107" s="42"/>
      <c r="G107" s="42"/>
      <c r="H107" s="42"/>
      <c r="I107" s="42" t="s">
        <v>100</v>
      </c>
      <c r="J107" s="42"/>
      <c r="K107" s="42"/>
      <c r="L107" s="42"/>
      <c r="M107" s="42"/>
      <c r="N107" s="42"/>
      <c r="O107" s="42"/>
    </row>
    <row r="108" spans="1:15" ht="28.5" customHeight="1" thickBot="1">
      <c r="A108" s="43"/>
      <c r="B108" s="44"/>
      <c r="C108" s="44"/>
      <c r="D108" s="45" t="s">
        <v>14</v>
      </c>
      <c r="E108" s="44"/>
      <c r="F108" s="44"/>
      <c r="G108" s="44"/>
      <c r="H108" s="46" t="s">
        <v>31</v>
      </c>
      <c r="I108" s="43"/>
      <c r="J108" s="44"/>
      <c r="K108" s="44"/>
      <c r="L108" s="45" t="s">
        <v>14</v>
      </c>
      <c r="M108" s="45" t="s">
        <v>14</v>
      </c>
      <c r="N108" s="44"/>
      <c r="O108" s="46" t="s">
        <v>31</v>
      </c>
    </row>
    <row r="109" spans="1:15" ht="28.5" customHeight="1">
      <c r="A109" s="47" t="s">
        <v>32</v>
      </c>
      <c r="B109" s="49" t="s">
        <v>33</v>
      </c>
      <c r="C109" s="49" t="s">
        <v>34</v>
      </c>
      <c r="D109" s="49" t="s">
        <v>35</v>
      </c>
      <c r="E109" s="49" t="s">
        <v>36</v>
      </c>
      <c r="F109" s="49" t="s">
        <v>37</v>
      </c>
      <c r="G109" s="49" t="s">
        <v>38</v>
      </c>
      <c r="H109" s="50" t="s">
        <v>39</v>
      </c>
      <c r="I109" s="47" t="s">
        <v>86</v>
      </c>
      <c r="J109" s="48" t="s">
        <v>41</v>
      </c>
      <c r="K109" s="49" t="s">
        <v>42</v>
      </c>
      <c r="L109" s="49" t="s">
        <v>43</v>
      </c>
      <c r="M109" s="49" t="s">
        <v>44</v>
      </c>
      <c r="N109" s="51" t="s">
        <v>45</v>
      </c>
      <c r="O109" s="52" t="s">
        <v>17</v>
      </c>
    </row>
    <row r="110" spans="1:15" ht="28.5" customHeight="1" thickBot="1">
      <c r="A110" s="53"/>
      <c r="B110" s="105" t="s">
        <v>14</v>
      </c>
      <c r="C110" s="55"/>
      <c r="D110" s="55"/>
      <c r="E110" s="55"/>
      <c r="F110" s="55"/>
      <c r="G110" s="55"/>
      <c r="H110" s="56"/>
      <c r="I110" s="53"/>
      <c r="J110" s="57"/>
      <c r="K110" s="55"/>
      <c r="L110" s="55"/>
      <c r="M110" s="55"/>
      <c r="N110" s="58"/>
      <c r="O110" s="59"/>
    </row>
    <row r="111" spans="1:15" ht="28.5" customHeight="1">
      <c r="A111" s="60" t="s">
        <v>93</v>
      </c>
      <c r="B111" s="137">
        <v>16000</v>
      </c>
      <c r="C111" s="138">
        <v>15000</v>
      </c>
      <c r="D111" s="138">
        <v>15000</v>
      </c>
      <c r="E111" s="138">
        <v>17000</v>
      </c>
      <c r="F111" s="138">
        <v>17000</v>
      </c>
      <c r="G111" s="138">
        <v>17000</v>
      </c>
      <c r="H111" s="139">
        <v>17000</v>
      </c>
      <c r="I111" s="60" t="s">
        <v>93</v>
      </c>
      <c r="J111" s="137">
        <v>15000</v>
      </c>
      <c r="K111" s="138">
        <v>15000</v>
      </c>
      <c r="L111" s="138">
        <v>16000</v>
      </c>
      <c r="M111" s="138">
        <v>15000</v>
      </c>
      <c r="N111" s="140">
        <v>16000</v>
      </c>
      <c r="O111" s="63">
        <f>SUM(J111+K111+L111+M111+N111+B111+C111+D111+E111+F111+G111+H111)</f>
        <v>191000</v>
      </c>
    </row>
    <row r="112" spans="1:15" ht="28.5" customHeight="1">
      <c r="A112" s="60" t="s">
        <v>47</v>
      </c>
      <c r="B112" s="141">
        <v>51000</v>
      </c>
      <c r="C112" s="142">
        <v>55000</v>
      </c>
      <c r="D112" s="142">
        <v>55000</v>
      </c>
      <c r="E112" s="142">
        <v>56000</v>
      </c>
      <c r="F112" s="142">
        <v>63000</v>
      </c>
      <c r="G112" s="142">
        <v>64000</v>
      </c>
      <c r="H112" s="143">
        <v>62000</v>
      </c>
      <c r="I112" s="60" t="s">
        <v>47</v>
      </c>
      <c r="J112" s="142">
        <v>60000</v>
      </c>
      <c r="K112" s="142">
        <v>59000</v>
      </c>
      <c r="L112" s="142">
        <v>56000</v>
      </c>
      <c r="M112" s="142">
        <v>52000</v>
      </c>
      <c r="N112" s="144">
        <v>51000</v>
      </c>
      <c r="O112" s="110">
        <f>SUM(J112+K112+L112+M112+N112+B112+C112+D112+E112+F112+G112+H112)</f>
        <v>684000</v>
      </c>
    </row>
    <row r="113" spans="1:15" ht="28.5" customHeight="1">
      <c r="A113" s="60" t="s">
        <v>48</v>
      </c>
      <c r="B113" s="141">
        <v>99000</v>
      </c>
      <c r="C113" s="142">
        <v>86000</v>
      </c>
      <c r="D113" s="142">
        <v>105000</v>
      </c>
      <c r="E113" s="142">
        <v>93000</v>
      </c>
      <c r="F113" s="142">
        <v>103000</v>
      </c>
      <c r="G113" s="142">
        <v>102000</v>
      </c>
      <c r="H113" s="143">
        <v>105000</v>
      </c>
      <c r="I113" s="60" t="s">
        <v>48</v>
      </c>
      <c r="J113" s="142">
        <v>91000</v>
      </c>
      <c r="K113" s="142">
        <v>103000</v>
      </c>
      <c r="L113" s="142">
        <v>82000</v>
      </c>
      <c r="M113" s="142">
        <v>82000</v>
      </c>
      <c r="N113" s="144">
        <v>82000</v>
      </c>
      <c r="O113" s="110">
        <f>SUM(J113+K113+L113+M113+N113+B113+C113+D113+E113+F113+G113+H113)</f>
        <v>1133000</v>
      </c>
    </row>
    <row r="114" spans="1:15" ht="28.5" customHeight="1">
      <c r="A114" s="65" t="s">
        <v>66</v>
      </c>
      <c r="B114" s="88">
        <v>2600</v>
      </c>
      <c r="C114" s="88">
        <v>2000</v>
      </c>
      <c r="D114" s="88">
        <v>2200</v>
      </c>
      <c r="E114" s="88">
        <v>2200</v>
      </c>
      <c r="F114" s="88">
        <v>2700</v>
      </c>
      <c r="G114" s="88">
        <v>2200</v>
      </c>
      <c r="H114" s="89">
        <v>2500</v>
      </c>
      <c r="I114" s="65" t="s">
        <v>66</v>
      </c>
      <c r="J114" s="88">
        <v>2800</v>
      </c>
      <c r="K114" s="88">
        <v>2900</v>
      </c>
      <c r="L114" s="88">
        <v>2800</v>
      </c>
      <c r="M114" s="88">
        <v>2900</v>
      </c>
      <c r="N114" s="145">
        <v>2200</v>
      </c>
      <c r="O114" s="110">
        <f>SUM(J114+K114+L114+M114+N114+B114+C114+D114+E114+F114+G114+H114)</f>
        <v>30000</v>
      </c>
    </row>
    <row r="115" spans="1:15" ht="28.5" customHeight="1">
      <c r="A115" s="60" t="s">
        <v>67</v>
      </c>
      <c r="B115" s="88">
        <v>26000</v>
      </c>
      <c r="C115" s="88">
        <v>29000</v>
      </c>
      <c r="D115" s="88">
        <v>32000</v>
      </c>
      <c r="E115" s="88">
        <v>33000</v>
      </c>
      <c r="F115" s="88">
        <v>33000</v>
      </c>
      <c r="G115" s="88">
        <v>33000</v>
      </c>
      <c r="H115" s="89">
        <v>29000</v>
      </c>
      <c r="I115" s="60" t="s">
        <v>67</v>
      </c>
      <c r="J115" s="88">
        <v>28000</v>
      </c>
      <c r="K115" s="88">
        <v>27000</v>
      </c>
      <c r="L115" s="88">
        <v>26000</v>
      </c>
      <c r="M115" s="88">
        <v>29000</v>
      </c>
      <c r="N115" s="145">
        <v>27000</v>
      </c>
      <c r="O115" s="63">
        <f>B115+C115+D115+E115+F115+G115+H115+J115+K115+L115+M115+N115</f>
        <v>352000</v>
      </c>
    </row>
    <row r="116" spans="1:15" ht="28.5" customHeight="1">
      <c r="A116" s="116" t="s">
        <v>87</v>
      </c>
      <c r="B116" s="88">
        <v>20000</v>
      </c>
      <c r="C116" s="88">
        <v>21000</v>
      </c>
      <c r="D116" s="88">
        <v>21000</v>
      </c>
      <c r="E116" s="88">
        <v>21000</v>
      </c>
      <c r="F116" s="88">
        <v>21000</v>
      </c>
      <c r="G116" s="88">
        <v>21000</v>
      </c>
      <c r="H116" s="89">
        <v>21000</v>
      </c>
      <c r="I116" s="116" t="s">
        <v>87</v>
      </c>
      <c r="J116" s="88">
        <v>22000</v>
      </c>
      <c r="K116" s="88">
        <v>22000</v>
      </c>
      <c r="L116" s="88">
        <v>21000</v>
      </c>
      <c r="M116" s="144">
        <v>21000</v>
      </c>
      <c r="N116" s="108">
        <v>20000</v>
      </c>
      <c r="O116" s="63">
        <f>B116+C116+D116+E116+F116+G116+H116+J116+K116+L116+M116+N116</f>
        <v>252000</v>
      </c>
    </row>
    <row r="117" spans="1:15" ht="28.5" customHeight="1">
      <c r="A117" s="65" t="s">
        <v>88</v>
      </c>
      <c r="B117" s="88">
        <v>8000</v>
      </c>
      <c r="C117" s="88">
        <v>7000</v>
      </c>
      <c r="D117" s="88">
        <v>7000</v>
      </c>
      <c r="E117" s="88">
        <v>7000</v>
      </c>
      <c r="F117" s="88">
        <v>7000</v>
      </c>
      <c r="G117" s="88">
        <v>7000</v>
      </c>
      <c r="H117" s="89">
        <v>8000</v>
      </c>
      <c r="I117" s="65" t="s">
        <v>88</v>
      </c>
      <c r="J117" s="88">
        <v>7000</v>
      </c>
      <c r="K117" s="88">
        <v>7000</v>
      </c>
      <c r="L117" s="88">
        <v>8000</v>
      </c>
      <c r="M117" s="88">
        <v>8000</v>
      </c>
      <c r="N117" s="145">
        <v>6000</v>
      </c>
      <c r="O117" s="63">
        <f>SUM(B117:N117)</f>
        <v>87000</v>
      </c>
    </row>
    <row r="118" spans="1:15" ht="28.5" customHeight="1">
      <c r="A118" s="68" t="s">
        <v>89</v>
      </c>
      <c r="B118" s="61">
        <f>B119+B123+B124</f>
        <v>645800</v>
      </c>
      <c r="C118" s="61">
        <f aca="true" t="shared" si="36" ref="C118:H118">C119+C123+C124</f>
        <v>831900</v>
      </c>
      <c r="D118" s="61">
        <f t="shared" si="36"/>
        <v>635800</v>
      </c>
      <c r="E118" s="61">
        <f t="shared" si="36"/>
        <v>86800</v>
      </c>
      <c r="F118" s="61">
        <f t="shared" si="36"/>
        <v>76600</v>
      </c>
      <c r="G118" s="61">
        <f t="shared" si="36"/>
        <v>55900</v>
      </c>
      <c r="H118" s="66">
        <f t="shared" si="36"/>
        <v>41700</v>
      </c>
      <c r="I118" s="68" t="s">
        <v>89</v>
      </c>
      <c r="J118" s="92">
        <f>J119+J123+J124</f>
        <v>51700</v>
      </c>
      <c r="K118" s="61">
        <f>K119+K123+K124</f>
        <v>51700</v>
      </c>
      <c r="L118" s="61">
        <f>L119+L123+L124</f>
        <v>41600</v>
      </c>
      <c r="M118" s="61">
        <f>M119+M123+M124</f>
        <v>41600</v>
      </c>
      <c r="N118" s="61">
        <f>N119+N123+N124</f>
        <v>41600</v>
      </c>
      <c r="O118" s="63">
        <f aca="true" t="shared" si="37" ref="O118:O124">SUM(B118+C118+D118+E118+F118+G118+H118+J118+K118+L118+M118+N118)</f>
        <v>2602700</v>
      </c>
    </row>
    <row r="119" spans="1:15" ht="28.5" customHeight="1">
      <c r="A119" s="69" t="s">
        <v>56</v>
      </c>
      <c r="B119" s="70">
        <f aca="true" t="shared" si="38" ref="B119:H119">SUM(B120:B122)</f>
        <v>559100</v>
      </c>
      <c r="C119" s="70">
        <f t="shared" si="38"/>
        <v>745000</v>
      </c>
      <c r="D119" s="70">
        <f t="shared" si="38"/>
        <v>559100</v>
      </c>
      <c r="E119" s="70">
        <f t="shared" si="38"/>
        <v>0</v>
      </c>
      <c r="F119" s="70">
        <f t="shared" si="38"/>
        <v>0</v>
      </c>
      <c r="G119" s="70">
        <f t="shared" si="38"/>
        <v>0</v>
      </c>
      <c r="H119" s="71">
        <f t="shared" si="38"/>
        <v>0</v>
      </c>
      <c r="I119" s="69" t="s">
        <v>56</v>
      </c>
      <c r="J119" s="70">
        <f>SUM(J120:J122)</f>
        <v>0</v>
      </c>
      <c r="K119" s="70">
        <f>SUM(K120:K122)</f>
        <v>0</v>
      </c>
      <c r="L119" s="70">
        <f>SUM(L120:L122)</f>
        <v>0</v>
      </c>
      <c r="M119" s="70">
        <f>SUM(M120:M122)</f>
        <v>0</v>
      </c>
      <c r="N119" s="117">
        <f>SUM(N120:N122)</f>
        <v>0</v>
      </c>
      <c r="O119" s="135">
        <f t="shared" si="37"/>
        <v>1863200</v>
      </c>
    </row>
    <row r="120" spans="1:15" ht="28.5" customHeight="1">
      <c r="A120" s="94" t="s">
        <v>57</v>
      </c>
      <c r="B120" s="95">
        <v>414500</v>
      </c>
      <c r="C120" s="95">
        <v>552600</v>
      </c>
      <c r="D120" s="95">
        <v>414500</v>
      </c>
      <c r="E120" s="95">
        <v>0</v>
      </c>
      <c r="F120" s="95">
        <v>0</v>
      </c>
      <c r="G120" s="95">
        <v>0</v>
      </c>
      <c r="H120" s="96">
        <v>0</v>
      </c>
      <c r="I120" s="94" t="s">
        <v>57</v>
      </c>
      <c r="J120" s="95">
        <v>0</v>
      </c>
      <c r="K120" s="95">
        <v>0</v>
      </c>
      <c r="L120" s="95">
        <v>0</v>
      </c>
      <c r="M120" s="95">
        <v>0</v>
      </c>
      <c r="N120" s="118">
        <v>0</v>
      </c>
      <c r="O120" s="72">
        <f t="shared" si="37"/>
        <v>1381600</v>
      </c>
    </row>
    <row r="121" spans="1:15" ht="28.5" customHeight="1">
      <c r="A121" s="77" t="s">
        <v>58</v>
      </c>
      <c r="B121" s="95">
        <v>141900</v>
      </c>
      <c r="C121" s="95">
        <v>189000</v>
      </c>
      <c r="D121" s="95">
        <v>141900</v>
      </c>
      <c r="E121" s="95">
        <v>0</v>
      </c>
      <c r="F121" s="95">
        <v>0</v>
      </c>
      <c r="G121" s="95">
        <v>0</v>
      </c>
      <c r="H121" s="96">
        <v>0</v>
      </c>
      <c r="I121" s="77" t="s">
        <v>58</v>
      </c>
      <c r="J121" s="95">
        <v>0</v>
      </c>
      <c r="K121" s="95">
        <v>0</v>
      </c>
      <c r="L121" s="95">
        <v>0</v>
      </c>
      <c r="M121" s="95">
        <v>0</v>
      </c>
      <c r="N121" s="118">
        <v>0</v>
      </c>
      <c r="O121" s="72">
        <f t="shared" si="37"/>
        <v>472800</v>
      </c>
    </row>
    <row r="122" spans="1:30" ht="28.5" customHeight="1">
      <c r="A122" s="94" t="s">
        <v>59</v>
      </c>
      <c r="B122" s="97">
        <v>2700</v>
      </c>
      <c r="C122" s="95">
        <v>3400</v>
      </c>
      <c r="D122" s="146">
        <v>2700</v>
      </c>
      <c r="E122" s="95">
        <v>0</v>
      </c>
      <c r="F122" s="95">
        <v>0</v>
      </c>
      <c r="G122" s="95">
        <v>0</v>
      </c>
      <c r="H122" s="96">
        <v>0</v>
      </c>
      <c r="I122" s="94" t="s">
        <v>59</v>
      </c>
      <c r="J122" s="95">
        <v>0</v>
      </c>
      <c r="K122" s="95">
        <v>0</v>
      </c>
      <c r="L122" s="95">
        <v>0</v>
      </c>
      <c r="M122" s="95">
        <v>0</v>
      </c>
      <c r="N122" s="118">
        <v>0</v>
      </c>
      <c r="O122" s="72">
        <f t="shared" si="37"/>
        <v>8800</v>
      </c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</row>
    <row r="123" spans="1:30" s="73" customFormat="1" ht="28.5" customHeight="1">
      <c r="A123" s="78" t="s">
        <v>60</v>
      </c>
      <c r="B123" s="99">
        <v>49000</v>
      </c>
      <c r="C123" s="97">
        <v>49000</v>
      </c>
      <c r="D123" s="146">
        <v>38900</v>
      </c>
      <c r="E123" s="100">
        <v>49000</v>
      </c>
      <c r="F123" s="100">
        <v>38900</v>
      </c>
      <c r="G123" s="100">
        <v>18200</v>
      </c>
      <c r="H123" s="101">
        <v>3900</v>
      </c>
      <c r="I123" s="78" t="s">
        <v>60</v>
      </c>
      <c r="J123" s="100">
        <v>14000</v>
      </c>
      <c r="K123" s="100">
        <v>14000</v>
      </c>
      <c r="L123" s="100">
        <v>3900</v>
      </c>
      <c r="M123" s="100">
        <v>3900</v>
      </c>
      <c r="N123" s="102">
        <v>3900</v>
      </c>
      <c r="O123" s="72">
        <f t="shared" si="37"/>
        <v>286600</v>
      </c>
      <c r="P123" s="36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1:16" s="73" customFormat="1" ht="28.5" customHeight="1" thickBot="1">
      <c r="A124" s="78" t="s">
        <v>61</v>
      </c>
      <c r="B124" s="99">
        <v>37700</v>
      </c>
      <c r="C124" s="97">
        <v>37900</v>
      </c>
      <c r="D124" s="146">
        <v>37800</v>
      </c>
      <c r="E124" s="100">
        <v>37800</v>
      </c>
      <c r="F124" s="100">
        <v>37700</v>
      </c>
      <c r="G124" s="100">
        <v>37700</v>
      </c>
      <c r="H124" s="101">
        <v>37800</v>
      </c>
      <c r="I124" s="78" t="s">
        <v>61</v>
      </c>
      <c r="J124" s="100">
        <v>37700</v>
      </c>
      <c r="K124" s="100">
        <v>37700</v>
      </c>
      <c r="L124" s="100">
        <v>37700</v>
      </c>
      <c r="M124" s="100">
        <v>37700</v>
      </c>
      <c r="N124" s="102">
        <v>37700</v>
      </c>
      <c r="O124" s="72">
        <f t="shared" si="37"/>
        <v>452900</v>
      </c>
      <c r="P124" s="36"/>
    </row>
    <row r="125" spans="1:15" ht="28.5" customHeight="1" thickBot="1">
      <c r="A125" s="84" t="s">
        <v>17</v>
      </c>
      <c r="B125" s="85">
        <f aca="true" t="shared" si="39" ref="B125:H125">SUM(B111:B118)</f>
        <v>868400</v>
      </c>
      <c r="C125" s="85">
        <f t="shared" si="39"/>
        <v>1046900</v>
      </c>
      <c r="D125" s="85">
        <f t="shared" si="39"/>
        <v>873000</v>
      </c>
      <c r="E125" s="85">
        <f t="shared" si="39"/>
        <v>316000</v>
      </c>
      <c r="F125" s="85">
        <f t="shared" si="39"/>
        <v>323300</v>
      </c>
      <c r="G125" s="85">
        <f t="shared" si="39"/>
        <v>302100</v>
      </c>
      <c r="H125" s="86">
        <f t="shared" si="39"/>
        <v>286200</v>
      </c>
      <c r="I125" s="84" t="s">
        <v>17</v>
      </c>
      <c r="J125" s="85">
        <f>SUM(J111:J118)</f>
        <v>277500</v>
      </c>
      <c r="K125" s="85">
        <f>SUM(K111:K118)</f>
        <v>287600</v>
      </c>
      <c r="L125" s="85">
        <f>SUM(L111:L118)</f>
        <v>253400</v>
      </c>
      <c r="M125" s="85">
        <f>SUM(M111:M118)</f>
        <v>251500</v>
      </c>
      <c r="N125" s="85">
        <f>SUM(N111:N118)</f>
        <v>245800</v>
      </c>
      <c r="O125" s="87">
        <f>SUM(B125:H125,J125:N125)</f>
        <v>5331700</v>
      </c>
    </row>
    <row r="126" spans="1:15" ht="33" customHeight="1">
      <c r="A126" s="35" t="s">
        <v>101</v>
      </c>
      <c r="B126" s="35"/>
      <c r="C126" s="35"/>
      <c r="D126" s="35"/>
      <c r="E126" s="35"/>
      <c r="F126" s="35"/>
      <c r="G126" s="35"/>
      <c r="H126" s="35"/>
      <c r="I126" s="35" t="s">
        <v>102</v>
      </c>
      <c r="J126" s="35"/>
      <c r="K126" s="35"/>
      <c r="L126" s="35"/>
      <c r="M126" s="35"/>
      <c r="N126" s="35"/>
      <c r="O126" s="35"/>
    </row>
    <row r="127" spans="1:15" ht="33" customHeight="1">
      <c r="A127" s="38" t="s">
        <v>30</v>
      </c>
      <c r="B127" s="38"/>
      <c r="C127" s="38"/>
      <c r="D127" s="38"/>
      <c r="E127" s="39"/>
      <c r="F127" s="39"/>
      <c r="G127" s="39"/>
      <c r="H127" s="39"/>
      <c r="I127" s="38" t="s">
        <v>30</v>
      </c>
      <c r="J127" s="40"/>
      <c r="K127" s="40"/>
      <c r="L127" s="40"/>
      <c r="M127" s="40"/>
      <c r="N127" s="40"/>
      <c r="O127" s="41"/>
    </row>
    <row r="128" spans="1:15" ht="33" customHeight="1">
      <c r="A128" s="42" t="s">
        <v>103</v>
      </c>
      <c r="B128" s="42"/>
      <c r="C128" s="42"/>
      <c r="D128" s="42"/>
      <c r="E128" s="42"/>
      <c r="F128" s="42"/>
      <c r="G128" s="42"/>
      <c r="H128" s="42"/>
      <c r="I128" s="42" t="s">
        <v>103</v>
      </c>
      <c r="J128" s="42"/>
      <c r="K128" s="42"/>
      <c r="L128" s="42"/>
      <c r="M128" s="42"/>
      <c r="N128" s="42"/>
      <c r="O128" s="42"/>
    </row>
    <row r="129" spans="1:15" ht="33" customHeight="1" thickBot="1">
      <c r="A129" s="43"/>
      <c r="B129" s="44"/>
      <c r="C129" s="44"/>
      <c r="D129" s="45" t="s">
        <v>14</v>
      </c>
      <c r="E129" s="44"/>
      <c r="F129" s="44"/>
      <c r="G129" s="44"/>
      <c r="H129" s="46" t="s">
        <v>31</v>
      </c>
      <c r="I129" s="43"/>
      <c r="J129" s="44"/>
      <c r="K129" s="44"/>
      <c r="L129" s="45" t="s">
        <v>14</v>
      </c>
      <c r="M129" s="45" t="s">
        <v>14</v>
      </c>
      <c r="N129" s="44"/>
      <c r="O129" s="46" t="s">
        <v>31</v>
      </c>
    </row>
    <row r="130" spans="1:15" ht="33" customHeight="1">
      <c r="A130" s="47" t="s">
        <v>32</v>
      </c>
      <c r="B130" s="48" t="s">
        <v>33</v>
      </c>
      <c r="C130" s="49" t="s">
        <v>34</v>
      </c>
      <c r="D130" s="49" t="s">
        <v>35</v>
      </c>
      <c r="E130" s="49" t="s">
        <v>36</v>
      </c>
      <c r="F130" s="49" t="s">
        <v>37</v>
      </c>
      <c r="G130" s="49" t="s">
        <v>38</v>
      </c>
      <c r="H130" s="50" t="s">
        <v>39</v>
      </c>
      <c r="I130" s="47" t="s">
        <v>75</v>
      </c>
      <c r="J130" s="48" t="s">
        <v>41</v>
      </c>
      <c r="K130" s="49" t="s">
        <v>42</v>
      </c>
      <c r="L130" s="49" t="s">
        <v>43</v>
      </c>
      <c r="M130" s="49" t="s">
        <v>44</v>
      </c>
      <c r="N130" s="51" t="s">
        <v>45</v>
      </c>
      <c r="O130" s="52" t="s">
        <v>17</v>
      </c>
    </row>
    <row r="131" spans="1:15" ht="33" customHeight="1" thickBot="1">
      <c r="A131" s="53"/>
      <c r="B131" s="54" t="s">
        <v>14</v>
      </c>
      <c r="C131" s="55"/>
      <c r="D131" s="55"/>
      <c r="E131" s="55"/>
      <c r="F131" s="55"/>
      <c r="G131" s="55"/>
      <c r="H131" s="56"/>
      <c r="I131" s="53"/>
      <c r="J131" s="57"/>
      <c r="K131" s="55"/>
      <c r="L131" s="55"/>
      <c r="M131" s="55"/>
      <c r="N131" s="58"/>
      <c r="O131" s="59"/>
    </row>
    <row r="132" spans="1:15" ht="33" customHeight="1">
      <c r="A132" s="133" t="s">
        <v>93</v>
      </c>
      <c r="B132" s="111">
        <v>49000</v>
      </c>
      <c r="C132" s="112">
        <v>46000</v>
      </c>
      <c r="D132" s="112">
        <v>47000</v>
      </c>
      <c r="E132" s="112">
        <v>51000</v>
      </c>
      <c r="F132" s="112">
        <v>52000</v>
      </c>
      <c r="G132" s="112">
        <v>52000</v>
      </c>
      <c r="H132" s="113">
        <v>52000</v>
      </c>
      <c r="I132" s="133" t="s">
        <v>93</v>
      </c>
      <c r="J132" s="88">
        <v>45000</v>
      </c>
      <c r="K132" s="88">
        <v>44000</v>
      </c>
      <c r="L132" s="88">
        <v>49000</v>
      </c>
      <c r="M132" s="88">
        <v>46000</v>
      </c>
      <c r="N132" s="88">
        <v>49000</v>
      </c>
      <c r="O132" s="63">
        <f>B132+C132+D132+E132+F132+G132+H132+J132+K132+L132+M132+N132</f>
        <v>582000</v>
      </c>
    </row>
    <row r="133" spans="1:15" ht="33" customHeight="1">
      <c r="A133" s="60" t="s">
        <v>104</v>
      </c>
      <c r="B133" s="88">
        <v>87000</v>
      </c>
      <c r="C133" s="88">
        <v>76000</v>
      </c>
      <c r="D133" s="88">
        <v>91000</v>
      </c>
      <c r="E133" s="88">
        <v>82000</v>
      </c>
      <c r="F133" s="88">
        <v>92000</v>
      </c>
      <c r="G133" s="88">
        <v>90000</v>
      </c>
      <c r="H133" s="89">
        <v>92000</v>
      </c>
      <c r="I133" s="60" t="s">
        <v>104</v>
      </c>
      <c r="J133" s="88">
        <v>81000</v>
      </c>
      <c r="K133" s="88">
        <v>92000</v>
      </c>
      <c r="L133" s="88">
        <v>72000</v>
      </c>
      <c r="M133" s="88">
        <v>71000</v>
      </c>
      <c r="N133" s="88">
        <v>73000</v>
      </c>
      <c r="O133" s="63">
        <f>B133+C133+D133+E133+F133+G133+H133+J133+K133+L133+M133+N133</f>
        <v>999000</v>
      </c>
    </row>
    <row r="134" spans="1:15" ht="33" customHeight="1">
      <c r="A134" s="60" t="s">
        <v>105</v>
      </c>
      <c r="B134" s="88">
        <v>1100</v>
      </c>
      <c r="C134" s="88">
        <v>1200</v>
      </c>
      <c r="D134" s="88">
        <v>1200</v>
      </c>
      <c r="E134" s="88">
        <v>1200</v>
      </c>
      <c r="F134" s="88">
        <v>1200</v>
      </c>
      <c r="G134" s="88">
        <v>1200</v>
      </c>
      <c r="H134" s="89">
        <v>1200</v>
      </c>
      <c r="I134" s="60" t="s">
        <v>105</v>
      </c>
      <c r="J134" s="88">
        <v>1200</v>
      </c>
      <c r="K134" s="88">
        <v>1100</v>
      </c>
      <c r="L134" s="88">
        <v>1100</v>
      </c>
      <c r="M134" s="88">
        <v>1200</v>
      </c>
      <c r="N134" s="88">
        <v>1100</v>
      </c>
      <c r="O134" s="63">
        <f aca="true" t="shared" si="40" ref="O134:O142">SUM(B134+C134+D134+E134+F134+G134+H134+J134+K134+L134+M134+N134)</f>
        <v>14000</v>
      </c>
    </row>
    <row r="135" spans="1:15" ht="33" customHeight="1">
      <c r="A135" s="115" t="s">
        <v>96</v>
      </c>
      <c r="B135" s="88">
        <v>19000</v>
      </c>
      <c r="C135" s="88">
        <v>20000</v>
      </c>
      <c r="D135" s="88">
        <v>20000</v>
      </c>
      <c r="E135" s="88">
        <v>20000</v>
      </c>
      <c r="F135" s="88">
        <v>20000</v>
      </c>
      <c r="G135" s="88">
        <v>20000</v>
      </c>
      <c r="H135" s="89">
        <v>19000</v>
      </c>
      <c r="I135" s="115" t="s">
        <v>96</v>
      </c>
      <c r="J135" s="88">
        <v>20000</v>
      </c>
      <c r="K135" s="88">
        <v>21000</v>
      </c>
      <c r="L135" s="88">
        <v>19000</v>
      </c>
      <c r="M135" s="88">
        <v>20000</v>
      </c>
      <c r="N135" s="88">
        <v>19000</v>
      </c>
      <c r="O135" s="63">
        <f t="shared" si="40"/>
        <v>237000</v>
      </c>
    </row>
    <row r="136" spans="1:15" ht="33" customHeight="1">
      <c r="A136" s="68" t="s">
        <v>97</v>
      </c>
      <c r="B136" s="61">
        <f>B137+B141+B142</f>
        <v>444400</v>
      </c>
      <c r="C136" s="61">
        <f aca="true" t="shared" si="41" ref="C136:H136">C137+C141+C142</f>
        <v>564400</v>
      </c>
      <c r="D136" s="61">
        <f t="shared" si="41"/>
        <v>444300</v>
      </c>
      <c r="E136" s="61">
        <f t="shared" si="41"/>
        <v>84500</v>
      </c>
      <c r="F136" s="61">
        <f t="shared" si="41"/>
        <v>84500</v>
      </c>
      <c r="G136" s="61">
        <f t="shared" si="41"/>
        <v>84500</v>
      </c>
      <c r="H136" s="66">
        <f t="shared" si="41"/>
        <v>80700</v>
      </c>
      <c r="I136" s="68" t="s">
        <v>97</v>
      </c>
      <c r="J136" s="92">
        <f>J137+J141+J142</f>
        <v>84500</v>
      </c>
      <c r="K136" s="61">
        <f>K137+K141+K142</f>
        <v>86200</v>
      </c>
      <c r="L136" s="61">
        <f>L137+L141+L142</f>
        <v>86200</v>
      </c>
      <c r="M136" s="61">
        <f>M137+M141+M142</f>
        <v>86200</v>
      </c>
      <c r="N136" s="61">
        <f>N137+N141+N142</f>
        <v>82700</v>
      </c>
      <c r="O136" s="63">
        <f t="shared" si="40"/>
        <v>2213100</v>
      </c>
    </row>
    <row r="137" spans="1:15" ht="33" customHeight="1">
      <c r="A137" s="69" t="s">
        <v>56</v>
      </c>
      <c r="B137" s="70">
        <f aca="true" t="shared" si="42" ref="B137:H137">SUM(B138:B140)</f>
        <v>359900</v>
      </c>
      <c r="C137" s="70">
        <f t="shared" si="42"/>
        <v>479800</v>
      </c>
      <c r="D137" s="70">
        <f t="shared" si="42"/>
        <v>359800</v>
      </c>
      <c r="E137" s="70">
        <f t="shared" si="42"/>
        <v>0</v>
      </c>
      <c r="F137" s="70">
        <f t="shared" si="42"/>
        <v>0</v>
      </c>
      <c r="G137" s="70">
        <f t="shared" si="42"/>
        <v>0</v>
      </c>
      <c r="H137" s="71">
        <f t="shared" si="42"/>
        <v>0</v>
      </c>
      <c r="I137" s="69" t="s">
        <v>56</v>
      </c>
      <c r="J137" s="70">
        <f>SUM(J138:J140)</f>
        <v>0</v>
      </c>
      <c r="K137" s="70">
        <f>SUM(K138:K140)</f>
        <v>0</v>
      </c>
      <c r="L137" s="70">
        <f>SUM(L138:L140)</f>
        <v>0</v>
      </c>
      <c r="M137" s="70">
        <f>SUM(M138:M140)</f>
        <v>0</v>
      </c>
      <c r="N137" s="70">
        <f>SUM(N138:N140)</f>
        <v>0</v>
      </c>
      <c r="O137" s="135">
        <f t="shared" si="40"/>
        <v>1199500</v>
      </c>
    </row>
    <row r="138" spans="1:15" ht="33" customHeight="1">
      <c r="A138" s="94" t="s">
        <v>57</v>
      </c>
      <c r="B138" s="95">
        <v>235500</v>
      </c>
      <c r="C138" s="95">
        <v>314000</v>
      </c>
      <c r="D138" s="95">
        <v>235500</v>
      </c>
      <c r="E138" s="95">
        <v>0</v>
      </c>
      <c r="F138" s="95">
        <v>0</v>
      </c>
      <c r="G138" s="95">
        <v>0</v>
      </c>
      <c r="H138" s="96">
        <v>0</v>
      </c>
      <c r="I138" s="94" t="s">
        <v>57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72">
        <f t="shared" si="40"/>
        <v>785000</v>
      </c>
    </row>
    <row r="139" spans="1:15" ht="33" customHeight="1">
      <c r="A139" s="77" t="s">
        <v>58</v>
      </c>
      <c r="B139" s="95">
        <v>123600</v>
      </c>
      <c r="C139" s="95">
        <v>164800</v>
      </c>
      <c r="D139" s="95">
        <v>123500</v>
      </c>
      <c r="E139" s="95">
        <v>0</v>
      </c>
      <c r="F139" s="95">
        <v>0</v>
      </c>
      <c r="G139" s="95">
        <v>0</v>
      </c>
      <c r="H139" s="96">
        <v>0</v>
      </c>
      <c r="I139" s="77" t="s">
        <v>58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72">
        <f t="shared" si="40"/>
        <v>411900</v>
      </c>
    </row>
    <row r="140" spans="1:30" ht="33" customHeight="1">
      <c r="A140" s="94" t="s">
        <v>59</v>
      </c>
      <c r="B140" s="95">
        <v>800</v>
      </c>
      <c r="C140" s="95">
        <v>1000</v>
      </c>
      <c r="D140" s="146">
        <v>800</v>
      </c>
      <c r="E140" s="95">
        <v>0</v>
      </c>
      <c r="F140" s="95">
        <v>0</v>
      </c>
      <c r="G140" s="95">
        <v>0</v>
      </c>
      <c r="H140" s="96">
        <v>0</v>
      </c>
      <c r="I140" s="94" t="s">
        <v>59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72">
        <f t="shared" si="40"/>
        <v>2600</v>
      </c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</row>
    <row r="141" spans="1:30" s="73" customFormat="1" ht="33" customHeight="1">
      <c r="A141" s="78" t="s">
        <v>60</v>
      </c>
      <c r="B141" s="99">
        <v>63800</v>
      </c>
      <c r="C141" s="99">
        <v>63800</v>
      </c>
      <c r="D141" s="99">
        <v>63800</v>
      </c>
      <c r="E141" s="99">
        <v>63800</v>
      </c>
      <c r="F141" s="99">
        <v>63800</v>
      </c>
      <c r="G141" s="99">
        <v>63800</v>
      </c>
      <c r="H141" s="101">
        <v>60000</v>
      </c>
      <c r="I141" s="78" t="s">
        <v>60</v>
      </c>
      <c r="J141" s="100">
        <v>63800</v>
      </c>
      <c r="K141" s="100">
        <v>65500</v>
      </c>
      <c r="L141" s="100">
        <v>65500</v>
      </c>
      <c r="M141" s="100">
        <v>65500</v>
      </c>
      <c r="N141" s="102">
        <v>62000</v>
      </c>
      <c r="O141" s="72">
        <f>SUM(B141+C141+D141+E141+F141+G141+H141+J141+K141+L141+M141+N141)</f>
        <v>765100</v>
      </c>
      <c r="P141" s="36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1:16" s="73" customFormat="1" ht="33" customHeight="1" thickBot="1">
      <c r="A142" s="78" t="s">
        <v>61</v>
      </c>
      <c r="B142" s="99">
        <v>20700</v>
      </c>
      <c r="C142" s="99">
        <v>20800</v>
      </c>
      <c r="D142" s="99">
        <v>20700</v>
      </c>
      <c r="E142" s="99">
        <v>20700</v>
      </c>
      <c r="F142" s="100">
        <v>20700</v>
      </c>
      <c r="G142" s="100">
        <v>20700</v>
      </c>
      <c r="H142" s="101">
        <v>20700</v>
      </c>
      <c r="I142" s="78" t="s">
        <v>61</v>
      </c>
      <c r="J142" s="100">
        <v>20700</v>
      </c>
      <c r="K142" s="100">
        <v>20700</v>
      </c>
      <c r="L142" s="100">
        <v>20700</v>
      </c>
      <c r="M142" s="100">
        <v>20700</v>
      </c>
      <c r="N142" s="102">
        <v>20700</v>
      </c>
      <c r="O142" s="72">
        <f t="shared" si="40"/>
        <v>248500</v>
      </c>
      <c r="P142" s="36"/>
    </row>
    <row r="143" spans="1:15" ht="33" customHeight="1" thickBot="1">
      <c r="A143" s="84" t="s">
        <v>17</v>
      </c>
      <c r="B143" s="147">
        <f aca="true" t="shared" si="43" ref="B143:H143">SUM(B132:B136)</f>
        <v>600500</v>
      </c>
      <c r="C143" s="85">
        <f t="shared" si="43"/>
        <v>707600</v>
      </c>
      <c r="D143" s="85">
        <f t="shared" si="43"/>
        <v>603500</v>
      </c>
      <c r="E143" s="85">
        <f t="shared" si="43"/>
        <v>238700</v>
      </c>
      <c r="F143" s="85">
        <f t="shared" si="43"/>
        <v>249700</v>
      </c>
      <c r="G143" s="85">
        <f t="shared" si="43"/>
        <v>247700</v>
      </c>
      <c r="H143" s="86">
        <f t="shared" si="43"/>
        <v>244900</v>
      </c>
      <c r="I143" s="87" t="s">
        <v>17</v>
      </c>
      <c r="J143" s="85">
        <f>SUM(J132:J136)</f>
        <v>231700</v>
      </c>
      <c r="K143" s="85">
        <f>SUM(K132:K136)</f>
        <v>244300</v>
      </c>
      <c r="L143" s="85">
        <f>SUM(L132:L136)</f>
        <v>227300</v>
      </c>
      <c r="M143" s="85">
        <f>SUM(M132:M136)</f>
        <v>224400</v>
      </c>
      <c r="N143" s="85">
        <f>SUM(N132:N136)</f>
        <v>224800</v>
      </c>
      <c r="O143" s="87">
        <f>SUM(B143:H143,J143:N143)</f>
        <v>4045100</v>
      </c>
    </row>
    <row r="144" spans="1:15" ht="31.5" customHeight="1">
      <c r="A144" s="35" t="s">
        <v>106</v>
      </c>
      <c r="B144" s="35"/>
      <c r="C144" s="35"/>
      <c r="D144" s="35"/>
      <c r="E144" s="35"/>
      <c r="F144" s="35"/>
      <c r="G144" s="35"/>
      <c r="H144" s="35"/>
      <c r="I144" s="35" t="s">
        <v>107</v>
      </c>
      <c r="J144" s="35"/>
      <c r="K144" s="35"/>
      <c r="L144" s="35"/>
      <c r="M144" s="35"/>
      <c r="N144" s="35"/>
      <c r="O144" s="35"/>
    </row>
    <row r="145" spans="1:15" ht="31.5" customHeight="1">
      <c r="A145" s="38" t="s">
        <v>30</v>
      </c>
      <c r="B145" s="38"/>
      <c r="C145" s="38"/>
      <c r="D145" s="38"/>
      <c r="E145" s="39"/>
      <c r="F145" s="39"/>
      <c r="G145" s="39"/>
      <c r="H145" s="39"/>
      <c r="I145" s="38" t="s">
        <v>30</v>
      </c>
      <c r="J145" s="40"/>
      <c r="K145" s="40"/>
      <c r="L145" s="40"/>
      <c r="M145" s="40"/>
      <c r="N145" s="40"/>
      <c r="O145" s="41"/>
    </row>
    <row r="146" spans="1:15" ht="31.5" customHeight="1">
      <c r="A146" s="42" t="s">
        <v>108</v>
      </c>
      <c r="B146" s="42"/>
      <c r="C146" s="42"/>
      <c r="D146" s="42"/>
      <c r="E146" s="42"/>
      <c r="F146" s="42"/>
      <c r="G146" s="42"/>
      <c r="H146" s="42"/>
      <c r="I146" s="42" t="s">
        <v>108</v>
      </c>
      <c r="J146" s="42"/>
      <c r="K146" s="42"/>
      <c r="L146" s="42"/>
      <c r="M146" s="42"/>
      <c r="N146" s="42"/>
      <c r="O146" s="42"/>
    </row>
    <row r="147" spans="1:15" ht="31.5" customHeight="1" thickBot="1">
      <c r="A147" s="43"/>
      <c r="B147" s="44"/>
      <c r="C147" s="44"/>
      <c r="D147" s="45" t="s">
        <v>14</v>
      </c>
      <c r="E147" s="44"/>
      <c r="F147" s="44"/>
      <c r="G147" s="44"/>
      <c r="H147" s="46" t="s">
        <v>31</v>
      </c>
      <c r="I147" s="43"/>
      <c r="J147" s="44"/>
      <c r="K147" s="44"/>
      <c r="L147" s="45" t="s">
        <v>14</v>
      </c>
      <c r="M147" s="45" t="s">
        <v>14</v>
      </c>
      <c r="N147" s="44"/>
      <c r="O147" s="46" t="s">
        <v>31</v>
      </c>
    </row>
    <row r="148" spans="1:15" ht="31.5" customHeight="1">
      <c r="A148" s="47" t="s">
        <v>32</v>
      </c>
      <c r="B148" s="48" t="s">
        <v>33</v>
      </c>
      <c r="C148" s="49" t="s">
        <v>34</v>
      </c>
      <c r="D148" s="49" t="s">
        <v>35</v>
      </c>
      <c r="E148" s="49" t="s">
        <v>36</v>
      </c>
      <c r="F148" s="49" t="s">
        <v>37</v>
      </c>
      <c r="G148" s="49" t="s">
        <v>38</v>
      </c>
      <c r="H148" s="50" t="s">
        <v>39</v>
      </c>
      <c r="I148" s="47" t="s">
        <v>75</v>
      </c>
      <c r="J148" s="48" t="s">
        <v>41</v>
      </c>
      <c r="K148" s="49" t="s">
        <v>42</v>
      </c>
      <c r="L148" s="49" t="s">
        <v>43</v>
      </c>
      <c r="M148" s="49" t="s">
        <v>44</v>
      </c>
      <c r="N148" s="51" t="s">
        <v>45</v>
      </c>
      <c r="O148" s="52" t="s">
        <v>17</v>
      </c>
    </row>
    <row r="149" spans="1:15" ht="31.5" customHeight="1" thickBot="1">
      <c r="A149" s="53"/>
      <c r="B149" s="54" t="s">
        <v>14</v>
      </c>
      <c r="C149" s="55"/>
      <c r="D149" s="55"/>
      <c r="E149" s="55"/>
      <c r="F149" s="55"/>
      <c r="G149" s="55"/>
      <c r="H149" s="56"/>
      <c r="I149" s="53"/>
      <c r="J149" s="57"/>
      <c r="K149" s="55"/>
      <c r="L149" s="55"/>
      <c r="M149" s="55"/>
      <c r="N149" s="58"/>
      <c r="O149" s="59"/>
    </row>
    <row r="150" spans="1:15" ht="31.5" customHeight="1">
      <c r="A150" s="133" t="s">
        <v>93</v>
      </c>
      <c r="B150" s="148">
        <v>138000</v>
      </c>
      <c r="C150" s="112">
        <v>131000</v>
      </c>
      <c r="D150" s="112">
        <v>132000</v>
      </c>
      <c r="E150" s="112">
        <v>146000</v>
      </c>
      <c r="F150" s="112">
        <v>147000</v>
      </c>
      <c r="G150" s="112">
        <v>147000</v>
      </c>
      <c r="H150" s="113">
        <v>146000</v>
      </c>
      <c r="I150" s="133" t="s">
        <v>93</v>
      </c>
      <c r="J150" s="149">
        <v>126000</v>
      </c>
      <c r="K150" s="149">
        <v>123000</v>
      </c>
      <c r="L150" s="149">
        <v>138000</v>
      </c>
      <c r="M150" s="149">
        <v>129000</v>
      </c>
      <c r="N150" s="150">
        <v>137000</v>
      </c>
      <c r="O150" s="90">
        <f>B150+C150+D150+E150+F150+G150+H150+J150+K150+L150+M150+N150</f>
        <v>1640000</v>
      </c>
    </row>
    <row r="151" spans="1:15" ht="31.5" customHeight="1">
      <c r="A151" s="60" t="s">
        <v>104</v>
      </c>
      <c r="B151" s="111">
        <v>77000</v>
      </c>
      <c r="C151" s="112">
        <v>67000</v>
      </c>
      <c r="D151" s="112">
        <v>82000</v>
      </c>
      <c r="E151" s="112">
        <v>72000</v>
      </c>
      <c r="F151" s="112">
        <v>80000</v>
      </c>
      <c r="G151" s="112">
        <v>79000</v>
      </c>
      <c r="H151" s="113">
        <v>82000</v>
      </c>
      <c r="I151" s="60" t="s">
        <v>104</v>
      </c>
      <c r="J151" s="111">
        <v>71000</v>
      </c>
      <c r="K151" s="112">
        <v>80000</v>
      </c>
      <c r="L151" s="112">
        <v>63000</v>
      </c>
      <c r="M151" s="112">
        <v>63000</v>
      </c>
      <c r="N151" s="114">
        <v>65000</v>
      </c>
      <c r="O151" s="110">
        <f>B151+C151+D151+E151+F151+G151+H151+J151+K151+L151+M151+N151</f>
        <v>881000</v>
      </c>
    </row>
    <row r="152" spans="1:15" ht="31.5" customHeight="1">
      <c r="A152" s="60" t="s">
        <v>95</v>
      </c>
      <c r="B152" s="88">
        <v>11000</v>
      </c>
      <c r="C152" s="88">
        <v>11000</v>
      </c>
      <c r="D152" s="88">
        <v>12000</v>
      </c>
      <c r="E152" s="88">
        <v>13000</v>
      </c>
      <c r="F152" s="88">
        <v>13000</v>
      </c>
      <c r="G152" s="88">
        <v>13000</v>
      </c>
      <c r="H152" s="89">
        <v>11000</v>
      </c>
      <c r="I152" s="60" t="s">
        <v>95</v>
      </c>
      <c r="J152" s="88">
        <v>11000</v>
      </c>
      <c r="K152" s="88">
        <v>11000</v>
      </c>
      <c r="L152" s="88">
        <v>11000</v>
      </c>
      <c r="M152" s="88">
        <v>11000</v>
      </c>
      <c r="N152" s="145">
        <v>12000</v>
      </c>
      <c r="O152" s="63">
        <f>B152+C152+D152+E152+F152+G152+H152+J152+K152+L152+M152+N152</f>
        <v>140000</v>
      </c>
    </row>
    <row r="153" spans="1:15" ht="31.5" customHeight="1">
      <c r="A153" s="65" t="s">
        <v>96</v>
      </c>
      <c r="B153" s="88">
        <v>35000</v>
      </c>
      <c r="C153" s="88">
        <v>37000</v>
      </c>
      <c r="D153" s="88">
        <v>36000</v>
      </c>
      <c r="E153" s="88">
        <v>37000</v>
      </c>
      <c r="F153" s="88">
        <v>37000</v>
      </c>
      <c r="G153" s="88">
        <v>36000</v>
      </c>
      <c r="H153" s="89">
        <v>36000</v>
      </c>
      <c r="I153" s="65" t="s">
        <v>96</v>
      </c>
      <c r="J153" s="88">
        <v>38000</v>
      </c>
      <c r="K153" s="88">
        <v>39000</v>
      </c>
      <c r="L153" s="88">
        <v>37000</v>
      </c>
      <c r="M153" s="88">
        <v>37000</v>
      </c>
      <c r="N153" s="88">
        <v>36000</v>
      </c>
      <c r="O153" s="63">
        <f>B153+C153+D153+E153+F153+G153+H153+J153+K153+L153+M153+N153</f>
        <v>441000</v>
      </c>
    </row>
    <row r="154" spans="1:15" ht="31.5" customHeight="1">
      <c r="A154" s="65" t="s">
        <v>109</v>
      </c>
      <c r="B154" s="88">
        <v>29000</v>
      </c>
      <c r="C154" s="88">
        <v>28000</v>
      </c>
      <c r="D154" s="88">
        <v>26000</v>
      </c>
      <c r="E154" s="88">
        <v>28000</v>
      </c>
      <c r="F154" s="88">
        <v>28000</v>
      </c>
      <c r="G154" s="88">
        <v>27000</v>
      </c>
      <c r="H154" s="89">
        <v>30000</v>
      </c>
      <c r="I154" s="65" t="s">
        <v>109</v>
      </c>
      <c r="J154" s="88">
        <v>27000</v>
      </c>
      <c r="K154" s="88">
        <v>28000</v>
      </c>
      <c r="L154" s="88">
        <v>31000</v>
      </c>
      <c r="M154" s="88">
        <v>29000</v>
      </c>
      <c r="N154" s="88">
        <v>24000</v>
      </c>
      <c r="O154" s="63">
        <f>B154+C154+D154+E154+F154+G154+H154+J154+K154+L154+M154+N154</f>
        <v>335000</v>
      </c>
    </row>
    <row r="155" spans="1:15" ht="31.5" customHeight="1">
      <c r="A155" s="67" t="s">
        <v>110</v>
      </c>
      <c r="B155" s="61">
        <f>B156+B160+B161</f>
        <v>786600</v>
      </c>
      <c r="C155" s="61">
        <f aca="true" t="shared" si="44" ref="C155:H155">C156+C160+C161</f>
        <v>979500</v>
      </c>
      <c r="D155" s="61">
        <f t="shared" si="44"/>
        <v>786000</v>
      </c>
      <c r="E155" s="61">
        <f t="shared" si="44"/>
        <v>233800</v>
      </c>
      <c r="F155" s="61">
        <f t="shared" si="44"/>
        <v>199600</v>
      </c>
      <c r="G155" s="61">
        <f t="shared" si="44"/>
        <v>190900</v>
      </c>
      <c r="H155" s="66">
        <f t="shared" si="44"/>
        <v>165300</v>
      </c>
      <c r="I155" s="67" t="s">
        <v>110</v>
      </c>
      <c r="J155" s="92">
        <f>J156+J160+J161</f>
        <v>165200</v>
      </c>
      <c r="K155" s="61">
        <f>K156+K160+K161</f>
        <v>190900</v>
      </c>
      <c r="L155" s="61">
        <f>L156+L160+L161</f>
        <v>190900</v>
      </c>
      <c r="M155" s="61">
        <f>M156+M160+M161</f>
        <v>182400</v>
      </c>
      <c r="N155" s="61">
        <f>N156+N160+N161</f>
        <v>178600</v>
      </c>
      <c r="O155" s="63">
        <f aca="true" t="shared" si="45" ref="O155:O161">SUM(B155+C155+D155+E155+F155+G155+H155+J155+K155+L155+M155+N155)</f>
        <v>4249700</v>
      </c>
    </row>
    <row r="156" spans="1:15" ht="31.5" customHeight="1">
      <c r="A156" s="69" t="s">
        <v>56</v>
      </c>
      <c r="B156" s="70">
        <f aca="true" t="shared" si="46" ref="B156:H156">SUM(B157:B159)</f>
        <v>579500</v>
      </c>
      <c r="C156" s="70">
        <f t="shared" si="46"/>
        <v>772400</v>
      </c>
      <c r="D156" s="70">
        <f t="shared" si="46"/>
        <v>578800</v>
      </c>
      <c r="E156" s="70">
        <f t="shared" si="46"/>
        <v>0</v>
      </c>
      <c r="F156" s="70">
        <f t="shared" si="46"/>
        <v>0</v>
      </c>
      <c r="G156" s="70">
        <f t="shared" si="46"/>
        <v>0</v>
      </c>
      <c r="H156" s="71">
        <f t="shared" si="46"/>
        <v>0</v>
      </c>
      <c r="I156" s="69" t="s">
        <v>56</v>
      </c>
      <c r="J156" s="70">
        <f>SUM(J157:J159)</f>
        <v>0</v>
      </c>
      <c r="K156" s="70">
        <f>SUM(K157:K159)</f>
        <v>0</v>
      </c>
      <c r="L156" s="70">
        <f>SUM(L157:L159)</f>
        <v>0</v>
      </c>
      <c r="M156" s="70">
        <f>SUM(M157:M159)</f>
        <v>0</v>
      </c>
      <c r="N156" s="117">
        <f>SUM(N157:N159)</f>
        <v>0</v>
      </c>
      <c r="O156" s="135">
        <f t="shared" si="45"/>
        <v>1930700</v>
      </c>
    </row>
    <row r="157" spans="1:15" ht="31.5" customHeight="1">
      <c r="A157" s="94" t="s">
        <v>57</v>
      </c>
      <c r="B157" s="75">
        <v>398500</v>
      </c>
      <c r="C157" s="75">
        <v>531200</v>
      </c>
      <c r="D157" s="75">
        <v>398500</v>
      </c>
      <c r="E157" s="95">
        <v>0</v>
      </c>
      <c r="F157" s="95">
        <v>0</v>
      </c>
      <c r="G157" s="95">
        <v>0</v>
      </c>
      <c r="H157" s="96">
        <v>0</v>
      </c>
      <c r="I157" s="94" t="s">
        <v>57</v>
      </c>
      <c r="J157" s="95">
        <v>0</v>
      </c>
      <c r="K157" s="95">
        <v>0</v>
      </c>
      <c r="L157" s="95">
        <v>0</v>
      </c>
      <c r="M157" s="95">
        <v>0</v>
      </c>
      <c r="N157" s="118">
        <v>0</v>
      </c>
      <c r="O157" s="72">
        <f t="shared" si="45"/>
        <v>1328200</v>
      </c>
    </row>
    <row r="158" spans="1:15" ht="31.5" customHeight="1">
      <c r="A158" s="77" t="s">
        <v>58</v>
      </c>
      <c r="B158" s="95">
        <v>180000</v>
      </c>
      <c r="C158" s="95">
        <v>240000</v>
      </c>
      <c r="D158" s="95">
        <v>179300</v>
      </c>
      <c r="E158" s="95">
        <v>0</v>
      </c>
      <c r="F158" s="95">
        <v>0</v>
      </c>
      <c r="G158" s="95">
        <v>0</v>
      </c>
      <c r="H158" s="96">
        <v>0</v>
      </c>
      <c r="I158" s="77" t="s">
        <v>58</v>
      </c>
      <c r="J158" s="95">
        <v>0</v>
      </c>
      <c r="K158" s="95">
        <v>0</v>
      </c>
      <c r="L158" s="95">
        <v>0</v>
      </c>
      <c r="M158" s="95">
        <v>0</v>
      </c>
      <c r="N158" s="118">
        <v>0</v>
      </c>
      <c r="O158" s="72">
        <f t="shared" si="45"/>
        <v>599300</v>
      </c>
    </row>
    <row r="159" spans="1:30" ht="31.5" customHeight="1">
      <c r="A159" s="94" t="s">
        <v>59</v>
      </c>
      <c r="B159" s="95">
        <v>1000</v>
      </c>
      <c r="C159" s="95">
        <v>1200</v>
      </c>
      <c r="D159" s="95">
        <v>1000</v>
      </c>
      <c r="E159" s="95">
        <v>0</v>
      </c>
      <c r="F159" s="95">
        <v>0</v>
      </c>
      <c r="G159" s="95">
        <v>0</v>
      </c>
      <c r="H159" s="96">
        <v>0</v>
      </c>
      <c r="I159" s="94" t="s">
        <v>59</v>
      </c>
      <c r="J159" s="95">
        <v>0</v>
      </c>
      <c r="K159" s="95">
        <v>0</v>
      </c>
      <c r="L159" s="95">
        <v>0</v>
      </c>
      <c r="M159" s="95">
        <v>0</v>
      </c>
      <c r="N159" s="118">
        <v>0</v>
      </c>
      <c r="O159" s="72">
        <f t="shared" si="45"/>
        <v>3200</v>
      </c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</row>
    <row r="160" spans="1:30" s="73" customFormat="1" ht="31.5" customHeight="1">
      <c r="A160" s="78" t="s">
        <v>60</v>
      </c>
      <c r="B160" s="100">
        <v>192600</v>
      </c>
      <c r="C160" s="100">
        <v>192600</v>
      </c>
      <c r="D160" s="100">
        <v>192600</v>
      </c>
      <c r="E160" s="100">
        <v>219300</v>
      </c>
      <c r="F160" s="100">
        <v>185000</v>
      </c>
      <c r="G160" s="100">
        <v>176400</v>
      </c>
      <c r="H160" s="101">
        <v>150700</v>
      </c>
      <c r="I160" s="78" t="s">
        <v>60</v>
      </c>
      <c r="J160" s="100">
        <v>150700</v>
      </c>
      <c r="K160" s="100">
        <v>176400</v>
      </c>
      <c r="L160" s="100">
        <v>176400</v>
      </c>
      <c r="M160" s="100">
        <v>167900</v>
      </c>
      <c r="N160" s="102">
        <v>164100</v>
      </c>
      <c r="O160" s="72">
        <f t="shared" si="45"/>
        <v>2144700</v>
      </c>
      <c r="P160" s="36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1:16" s="73" customFormat="1" ht="31.5" customHeight="1" thickBot="1">
      <c r="A161" s="78" t="s">
        <v>61</v>
      </c>
      <c r="B161" s="100">
        <v>14500</v>
      </c>
      <c r="C161" s="100">
        <v>14500</v>
      </c>
      <c r="D161" s="100">
        <v>14600</v>
      </c>
      <c r="E161" s="100">
        <v>14500</v>
      </c>
      <c r="F161" s="100">
        <v>14600</v>
      </c>
      <c r="G161" s="100">
        <v>14500</v>
      </c>
      <c r="H161" s="101">
        <v>14600</v>
      </c>
      <c r="I161" s="78" t="s">
        <v>61</v>
      </c>
      <c r="J161" s="100">
        <v>14500</v>
      </c>
      <c r="K161" s="100">
        <v>14500</v>
      </c>
      <c r="L161" s="100">
        <v>14500</v>
      </c>
      <c r="M161" s="100">
        <v>14500</v>
      </c>
      <c r="N161" s="102">
        <v>14500</v>
      </c>
      <c r="O161" s="72">
        <f t="shared" si="45"/>
        <v>174300</v>
      </c>
      <c r="P161" s="36"/>
    </row>
    <row r="162" spans="1:15" ht="31.5" customHeight="1" thickBot="1">
      <c r="A162" s="84" t="s">
        <v>17</v>
      </c>
      <c r="B162" s="85">
        <f>SUM(B150:B155)</f>
        <v>1076600</v>
      </c>
      <c r="C162" s="85">
        <f aca="true" t="shared" si="47" ref="C162:H162">SUM(C150:C155)</f>
        <v>1253500</v>
      </c>
      <c r="D162" s="85">
        <f t="shared" si="47"/>
        <v>1074000</v>
      </c>
      <c r="E162" s="85">
        <f t="shared" si="47"/>
        <v>529800</v>
      </c>
      <c r="F162" s="85">
        <f t="shared" si="47"/>
        <v>504600</v>
      </c>
      <c r="G162" s="85">
        <f t="shared" si="47"/>
        <v>492900</v>
      </c>
      <c r="H162" s="86">
        <f t="shared" si="47"/>
        <v>470300</v>
      </c>
      <c r="I162" s="87" t="s">
        <v>17</v>
      </c>
      <c r="J162" s="85">
        <f>SUM(J150:J155)</f>
        <v>438200</v>
      </c>
      <c r="K162" s="85">
        <f>SUM(K150:K155)</f>
        <v>471900</v>
      </c>
      <c r="L162" s="85">
        <f>SUM(L150:L155)</f>
        <v>470900</v>
      </c>
      <c r="M162" s="85">
        <f>SUM(M150:M155)</f>
        <v>451400</v>
      </c>
      <c r="N162" s="85">
        <f>SUM(N150:N155)</f>
        <v>452600</v>
      </c>
      <c r="O162" s="87">
        <f>SUM(B162:H162,J162:N162)</f>
        <v>7686700</v>
      </c>
    </row>
    <row r="163" spans="1:15" ht="28.5" customHeight="1">
      <c r="A163" s="35" t="s">
        <v>111</v>
      </c>
      <c r="B163" s="35"/>
      <c r="C163" s="35"/>
      <c r="D163" s="35"/>
      <c r="E163" s="35"/>
      <c r="F163" s="35"/>
      <c r="G163" s="35"/>
      <c r="H163" s="35"/>
      <c r="I163" s="35" t="s">
        <v>112</v>
      </c>
      <c r="J163" s="35"/>
      <c r="K163" s="35"/>
      <c r="L163" s="35"/>
      <c r="M163" s="35"/>
      <c r="N163" s="35"/>
      <c r="O163" s="35"/>
    </row>
    <row r="164" spans="1:15" ht="28.5" customHeight="1">
      <c r="A164" s="38" t="s">
        <v>30</v>
      </c>
      <c r="B164" s="38"/>
      <c r="C164" s="38"/>
      <c r="D164" s="38"/>
      <c r="E164" s="39"/>
      <c r="F164" s="39"/>
      <c r="G164" s="39"/>
      <c r="H164" s="39"/>
      <c r="I164" s="38" t="s">
        <v>30</v>
      </c>
      <c r="J164" s="40"/>
      <c r="K164" s="40"/>
      <c r="L164" s="40"/>
      <c r="M164" s="40"/>
      <c r="N164" s="40"/>
      <c r="O164" s="41"/>
    </row>
    <row r="165" spans="1:15" ht="28.5" customHeight="1">
      <c r="A165" s="42" t="s">
        <v>113</v>
      </c>
      <c r="B165" s="42"/>
      <c r="C165" s="42"/>
      <c r="D165" s="42"/>
      <c r="E165" s="42"/>
      <c r="F165" s="42"/>
      <c r="G165" s="42"/>
      <c r="H165" s="42"/>
      <c r="I165" s="42" t="s">
        <v>113</v>
      </c>
      <c r="J165" s="42"/>
      <c r="K165" s="42"/>
      <c r="L165" s="42"/>
      <c r="M165" s="42"/>
      <c r="N165" s="42"/>
      <c r="O165" s="42"/>
    </row>
    <row r="166" spans="1:15" ht="28.5" customHeight="1" thickBot="1">
      <c r="A166" s="43"/>
      <c r="B166" s="44"/>
      <c r="C166" s="44"/>
      <c r="D166" s="45" t="s">
        <v>14</v>
      </c>
      <c r="E166" s="44"/>
      <c r="F166" s="44"/>
      <c r="G166" s="44"/>
      <c r="H166" s="46" t="s">
        <v>31</v>
      </c>
      <c r="I166" s="43"/>
      <c r="J166" s="44"/>
      <c r="K166" s="44"/>
      <c r="L166" s="45" t="s">
        <v>14</v>
      </c>
      <c r="M166" s="45" t="s">
        <v>14</v>
      </c>
      <c r="N166" s="44"/>
      <c r="O166" s="46" t="s">
        <v>31</v>
      </c>
    </row>
    <row r="167" spans="1:15" ht="28.5" customHeight="1">
      <c r="A167" s="47" t="s">
        <v>32</v>
      </c>
      <c r="B167" s="48" t="s">
        <v>33</v>
      </c>
      <c r="C167" s="49" t="s">
        <v>34</v>
      </c>
      <c r="D167" s="49" t="s">
        <v>35</v>
      </c>
      <c r="E167" s="49" t="s">
        <v>36</v>
      </c>
      <c r="F167" s="49" t="s">
        <v>37</v>
      </c>
      <c r="G167" s="49" t="s">
        <v>38</v>
      </c>
      <c r="H167" s="50" t="s">
        <v>39</v>
      </c>
      <c r="I167" s="47" t="s">
        <v>75</v>
      </c>
      <c r="J167" s="48" t="s">
        <v>41</v>
      </c>
      <c r="K167" s="49" t="s">
        <v>42</v>
      </c>
      <c r="L167" s="49" t="s">
        <v>43</v>
      </c>
      <c r="M167" s="49" t="s">
        <v>44</v>
      </c>
      <c r="N167" s="51" t="s">
        <v>45</v>
      </c>
      <c r="O167" s="52" t="s">
        <v>17</v>
      </c>
    </row>
    <row r="168" spans="1:15" ht="28.5" customHeight="1" thickBot="1">
      <c r="A168" s="53"/>
      <c r="B168" s="54" t="s">
        <v>14</v>
      </c>
      <c r="C168" s="55"/>
      <c r="D168" s="55"/>
      <c r="E168" s="55"/>
      <c r="F168" s="55"/>
      <c r="G168" s="55"/>
      <c r="H168" s="56"/>
      <c r="I168" s="53"/>
      <c r="J168" s="57"/>
      <c r="K168" s="55"/>
      <c r="L168" s="55"/>
      <c r="M168" s="55"/>
      <c r="N168" s="58"/>
      <c r="O168" s="59"/>
    </row>
    <row r="169" spans="1:15" ht="28.5" customHeight="1">
      <c r="A169" s="60" t="s">
        <v>46</v>
      </c>
      <c r="B169" s="148">
        <v>142492000</v>
      </c>
      <c r="C169" s="112">
        <v>136200000</v>
      </c>
      <c r="D169" s="112">
        <v>136710000</v>
      </c>
      <c r="E169" s="112">
        <v>151504000</v>
      </c>
      <c r="F169" s="112">
        <v>152694000</v>
      </c>
      <c r="G169" s="112">
        <v>152354000</v>
      </c>
      <c r="H169" s="113">
        <v>151164000</v>
      </c>
      <c r="I169" s="60" t="s">
        <v>46</v>
      </c>
      <c r="J169" s="112">
        <v>130249000</v>
      </c>
      <c r="K169" s="112">
        <v>127868000</v>
      </c>
      <c r="L169" s="112">
        <v>143172000</v>
      </c>
      <c r="M169" s="112">
        <v>133990000</v>
      </c>
      <c r="N169" s="114">
        <v>141981000</v>
      </c>
      <c r="O169" s="110">
        <f aca="true" t="shared" si="48" ref="O169:O175">B169+C169+D169+E169+F169+G169+H169+J169+K169+L169+M169+N169</f>
        <v>1700378000</v>
      </c>
    </row>
    <row r="170" spans="1:15" ht="28.5" customHeight="1">
      <c r="A170" s="60" t="s">
        <v>104</v>
      </c>
      <c r="B170" s="148">
        <v>206000</v>
      </c>
      <c r="C170" s="112">
        <v>179000</v>
      </c>
      <c r="D170" s="112">
        <v>219000</v>
      </c>
      <c r="E170" s="112">
        <v>195000</v>
      </c>
      <c r="F170" s="112">
        <v>218000</v>
      </c>
      <c r="G170" s="112">
        <v>215000</v>
      </c>
      <c r="H170" s="113">
        <v>221000</v>
      </c>
      <c r="I170" s="60" t="s">
        <v>104</v>
      </c>
      <c r="J170" s="112">
        <v>192000</v>
      </c>
      <c r="K170" s="112">
        <v>217000</v>
      </c>
      <c r="L170" s="112">
        <v>172000</v>
      </c>
      <c r="M170" s="112">
        <v>168000</v>
      </c>
      <c r="N170" s="114">
        <v>173000</v>
      </c>
      <c r="O170" s="110">
        <f t="shared" si="48"/>
        <v>2375000</v>
      </c>
    </row>
    <row r="171" spans="1:15" ht="28.5" customHeight="1">
      <c r="A171" s="60" t="s">
        <v>114</v>
      </c>
      <c r="B171" s="137">
        <v>15140000</v>
      </c>
      <c r="C171" s="137">
        <v>15213000</v>
      </c>
      <c r="D171" s="137">
        <v>15560000</v>
      </c>
      <c r="E171" s="137">
        <v>15724000</v>
      </c>
      <c r="F171" s="137">
        <v>15487000</v>
      </c>
      <c r="G171" s="137">
        <v>15249000</v>
      </c>
      <c r="H171" s="139">
        <v>15359000</v>
      </c>
      <c r="I171" s="60" t="s">
        <v>114</v>
      </c>
      <c r="J171" s="137">
        <v>15140000</v>
      </c>
      <c r="K171" s="137">
        <v>15762000</v>
      </c>
      <c r="L171" s="137">
        <v>15524000</v>
      </c>
      <c r="M171" s="137">
        <v>14249000</v>
      </c>
      <c r="N171" s="137">
        <v>14157000</v>
      </c>
      <c r="O171" s="110">
        <f t="shared" si="48"/>
        <v>182564000</v>
      </c>
    </row>
    <row r="172" spans="1:15" ht="28.5" customHeight="1">
      <c r="A172" s="67" t="s">
        <v>66</v>
      </c>
      <c r="B172" s="88">
        <v>2200</v>
      </c>
      <c r="C172" s="88">
        <v>1900</v>
      </c>
      <c r="D172" s="88">
        <v>1900</v>
      </c>
      <c r="E172" s="88">
        <v>1900</v>
      </c>
      <c r="F172" s="88">
        <v>2400</v>
      </c>
      <c r="G172" s="88">
        <v>1900</v>
      </c>
      <c r="H172" s="89">
        <v>2200</v>
      </c>
      <c r="I172" s="67" t="s">
        <v>66</v>
      </c>
      <c r="J172" s="88">
        <v>2400</v>
      </c>
      <c r="K172" s="88">
        <v>2500</v>
      </c>
      <c r="L172" s="88">
        <v>2400</v>
      </c>
      <c r="M172" s="88">
        <v>2500</v>
      </c>
      <c r="N172" s="88">
        <v>1800</v>
      </c>
      <c r="O172" s="110">
        <f t="shared" si="48"/>
        <v>26000</v>
      </c>
    </row>
    <row r="173" spans="1:15" ht="28.5" customHeight="1">
      <c r="A173" s="60" t="s">
        <v>67</v>
      </c>
      <c r="B173" s="88">
        <v>28000</v>
      </c>
      <c r="C173" s="88">
        <v>32000</v>
      </c>
      <c r="D173" s="88">
        <v>35000</v>
      </c>
      <c r="E173" s="88">
        <v>36000</v>
      </c>
      <c r="F173" s="88">
        <v>36000</v>
      </c>
      <c r="G173" s="88">
        <v>35000</v>
      </c>
      <c r="H173" s="89">
        <v>31000</v>
      </c>
      <c r="I173" s="60" t="s">
        <v>67</v>
      </c>
      <c r="J173" s="88">
        <v>29000</v>
      </c>
      <c r="K173" s="88">
        <v>29000</v>
      </c>
      <c r="L173" s="88">
        <v>27000</v>
      </c>
      <c r="M173" s="88">
        <v>32000</v>
      </c>
      <c r="N173" s="88">
        <v>29000</v>
      </c>
      <c r="O173" s="110">
        <f t="shared" si="48"/>
        <v>379000</v>
      </c>
    </row>
    <row r="174" spans="1:15" ht="28.5" customHeight="1">
      <c r="A174" s="65" t="s">
        <v>87</v>
      </c>
      <c r="B174" s="88">
        <v>42000</v>
      </c>
      <c r="C174" s="88">
        <v>44000</v>
      </c>
      <c r="D174" s="88">
        <v>43000</v>
      </c>
      <c r="E174" s="88">
        <v>44000</v>
      </c>
      <c r="F174" s="88">
        <v>45000</v>
      </c>
      <c r="G174" s="88">
        <v>42000</v>
      </c>
      <c r="H174" s="89">
        <v>43000</v>
      </c>
      <c r="I174" s="65" t="s">
        <v>87</v>
      </c>
      <c r="J174" s="88">
        <v>46000</v>
      </c>
      <c r="K174" s="88">
        <v>47000</v>
      </c>
      <c r="L174" s="88">
        <v>45000</v>
      </c>
      <c r="M174" s="88">
        <v>44000</v>
      </c>
      <c r="N174" s="88">
        <v>43000</v>
      </c>
      <c r="O174" s="63">
        <f t="shared" si="48"/>
        <v>528000</v>
      </c>
    </row>
    <row r="175" spans="1:15" ht="28.5" customHeight="1">
      <c r="A175" s="65" t="s">
        <v>88</v>
      </c>
      <c r="B175" s="88">
        <v>31000</v>
      </c>
      <c r="C175" s="88">
        <v>29000</v>
      </c>
      <c r="D175" s="88">
        <v>27000</v>
      </c>
      <c r="E175" s="88">
        <v>29000</v>
      </c>
      <c r="F175" s="88">
        <v>29000</v>
      </c>
      <c r="G175" s="88">
        <v>28000</v>
      </c>
      <c r="H175" s="89">
        <v>32000</v>
      </c>
      <c r="I175" s="65" t="s">
        <v>88</v>
      </c>
      <c r="J175" s="88">
        <v>28000</v>
      </c>
      <c r="K175" s="88">
        <v>29000</v>
      </c>
      <c r="L175" s="88">
        <v>32000</v>
      </c>
      <c r="M175" s="88">
        <v>32000</v>
      </c>
      <c r="N175" s="88">
        <v>24000</v>
      </c>
      <c r="O175" s="63">
        <f t="shared" si="48"/>
        <v>350000</v>
      </c>
    </row>
    <row r="176" spans="1:15" ht="28.5" customHeight="1">
      <c r="A176" s="67" t="s">
        <v>89</v>
      </c>
      <c r="B176" s="61">
        <f>B177+B181+B182</f>
        <v>1006000</v>
      </c>
      <c r="C176" s="61">
        <f aca="true" t="shared" si="49" ref="C176:H176">C177+C181+C182</f>
        <v>1316100</v>
      </c>
      <c r="D176" s="61">
        <f t="shared" si="49"/>
        <v>1006900</v>
      </c>
      <c r="E176" s="61">
        <f t="shared" si="49"/>
        <v>86100</v>
      </c>
      <c r="F176" s="61">
        <f t="shared" si="49"/>
        <v>79600</v>
      </c>
      <c r="G176" s="61">
        <f t="shared" si="49"/>
        <v>79700</v>
      </c>
      <c r="H176" s="66">
        <f t="shared" si="49"/>
        <v>72400</v>
      </c>
      <c r="I176" s="67" t="s">
        <v>89</v>
      </c>
      <c r="J176" s="92">
        <f>J177+J181+J182</f>
        <v>72300</v>
      </c>
      <c r="K176" s="61">
        <f>K177+K181+K182</f>
        <v>72400</v>
      </c>
      <c r="L176" s="61">
        <f>L177+L181+L182</f>
        <v>75500</v>
      </c>
      <c r="M176" s="61">
        <f>M177+M181+M182</f>
        <v>73800</v>
      </c>
      <c r="N176" s="61">
        <f>N177+N181+N182</f>
        <v>73800</v>
      </c>
      <c r="O176" s="63">
        <f aca="true" t="shared" si="50" ref="O176:O182">SUM(B176+C176+D176+E176+F176+G176+H176+J176+K176+L176+M176+N176)</f>
        <v>4014600</v>
      </c>
    </row>
    <row r="177" spans="1:15" ht="28.5" customHeight="1">
      <c r="A177" s="69" t="s">
        <v>56</v>
      </c>
      <c r="B177" s="70">
        <f>SUM(B178:B180)</f>
        <v>927300</v>
      </c>
      <c r="C177" s="70">
        <f aca="true" t="shared" si="51" ref="C177:H177">SUM(C178:C180)</f>
        <v>1236400</v>
      </c>
      <c r="D177" s="70">
        <f t="shared" si="51"/>
        <v>927200</v>
      </c>
      <c r="E177" s="70">
        <f t="shared" si="51"/>
        <v>0</v>
      </c>
      <c r="F177" s="70">
        <f t="shared" si="51"/>
        <v>0</v>
      </c>
      <c r="G177" s="70">
        <f t="shared" si="51"/>
        <v>0</v>
      </c>
      <c r="H177" s="71">
        <f t="shared" si="51"/>
        <v>0</v>
      </c>
      <c r="I177" s="69" t="s">
        <v>56</v>
      </c>
      <c r="J177" s="70">
        <f>SUM(J178:J180)</f>
        <v>0</v>
      </c>
      <c r="K177" s="70">
        <f>SUM(K178:K180)</f>
        <v>0</v>
      </c>
      <c r="L177" s="70">
        <f>SUM(L178:L180)</f>
        <v>0</v>
      </c>
      <c r="M177" s="70">
        <f>SUM(M178:M180)</f>
        <v>0</v>
      </c>
      <c r="N177" s="70">
        <f>SUM(N178:N180)</f>
        <v>0</v>
      </c>
      <c r="O177" s="135">
        <f t="shared" si="50"/>
        <v>3090900</v>
      </c>
    </row>
    <row r="178" spans="1:15" ht="28.5" customHeight="1">
      <c r="A178" s="94" t="s">
        <v>57</v>
      </c>
      <c r="B178" s="95">
        <v>749400</v>
      </c>
      <c r="C178" s="95">
        <v>999200</v>
      </c>
      <c r="D178" s="95">
        <v>749300</v>
      </c>
      <c r="E178" s="95">
        <v>0</v>
      </c>
      <c r="F178" s="95">
        <v>0</v>
      </c>
      <c r="G178" s="95">
        <v>0</v>
      </c>
      <c r="H178" s="96">
        <v>0</v>
      </c>
      <c r="I178" s="94" t="s">
        <v>57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72">
        <f t="shared" si="50"/>
        <v>2497900</v>
      </c>
    </row>
    <row r="179" spans="1:15" ht="28.5" customHeight="1">
      <c r="A179" s="77" t="s">
        <v>58</v>
      </c>
      <c r="B179" s="95">
        <v>174900</v>
      </c>
      <c r="C179" s="95">
        <v>233200</v>
      </c>
      <c r="D179" s="95">
        <v>174900</v>
      </c>
      <c r="E179" s="95">
        <v>0</v>
      </c>
      <c r="F179" s="95">
        <v>0</v>
      </c>
      <c r="G179" s="95">
        <v>0</v>
      </c>
      <c r="H179" s="96">
        <v>0</v>
      </c>
      <c r="I179" s="77" t="s">
        <v>58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72">
        <f t="shared" si="50"/>
        <v>583000</v>
      </c>
    </row>
    <row r="180" spans="1:30" ht="28.5" customHeight="1">
      <c r="A180" s="94" t="s">
        <v>59</v>
      </c>
      <c r="B180" s="95">
        <v>3000</v>
      </c>
      <c r="C180" s="95">
        <v>4000</v>
      </c>
      <c r="D180" s="146">
        <v>3000</v>
      </c>
      <c r="E180" s="95">
        <v>0</v>
      </c>
      <c r="F180" s="95">
        <v>0</v>
      </c>
      <c r="G180" s="95">
        <v>0</v>
      </c>
      <c r="H180" s="96">
        <v>0</v>
      </c>
      <c r="I180" s="94" t="s">
        <v>59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72">
        <f t="shared" si="50"/>
        <v>10000</v>
      </c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</row>
    <row r="181" spans="1:30" s="73" customFormat="1" ht="28.5" customHeight="1">
      <c r="A181" s="78" t="s">
        <v>60</v>
      </c>
      <c r="B181" s="99">
        <v>67900</v>
      </c>
      <c r="C181" s="99">
        <v>68800</v>
      </c>
      <c r="D181" s="99">
        <v>68800</v>
      </c>
      <c r="E181" s="100">
        <v>75200</v>
      </c>
      <c r="F181" s="100">
        <v>68800</v>
      </c>
      <c r="G181" s="100">
        <v>68800</v>
      </c>
      <c r="H181" s="101">
        <v>61500</v>
      </c>
      <c r="I181" s="78"/>
      <c r="J181" s="100">
        <v>61500</v>
      </c>
      <c r="K181" s="100">
        <v>61500</v>
      </c>
      <c r="L181" s="100">
        <v>64700</v>
      </c>
      <c r="M181" s="100">
        <v>63000</v>
      </c>
      <c r="N181" s="102">
        <v>63000</v>
      </c>
      <c r="O181" s="72">
        <f t="shared" si="50"/>
        <v>793500</v>
      </c>
      <c r="P181" s="36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1:16" s="73" customFormat="1" ht="28.5" customHeight="1" thickBot="1">
      <c r="A182" s="78" t="s">
        <v>61</v>
      </c>
      <c r="B182" s="99">
        <v>10800</v>
      </c>
      <c r="C182" s="99">
        <v>10900</v>
      </c>
      <c r="D182" s="99">
        <v>10900</v>
      </c>
      <c r="E182" s="100">
        <v>10900</v>
      </c>
      <c r="F182" s="100">
        <v>10800</v>
      </c>
      <c r="G182" s="100">
        <v>10900</v>
      </c>
      <c r="H182" s="101">
        <v>10900</v>
      </c>
      <c r="I182" s="78" t="s">
        <v>61</v>
      </c>
      <c r="J182" s="100">
        <v>10800</v>
      </c>
      <c r="K182" s="100">
        <v>10900</v>
      </c>
      <c r="L182" s="100">
        <v>10800</v>
      </c>
      <c r="M182" s="100">
        <v>10800</v>
      </c>
      <c r="N182" s="102">
        <v>10800</v>
      </c>
      <c r="O182" s="72">
        <f t="shared" si="50"/>
        <v>130200</v>
      </c>
      <c r="P182" s="36"/>
    </row>
    <row r="183" spans="1:15" ht="28.5" customHeight="1" thickBot="1">
      <c r="A183" s="84" t="s">
        <v>17</v>
      </c>
      <c r="B183" s="85">
        <f>SUM(B169:B176)</f>
        <v>158947200</v>
      </c>
      <c r="C183" s="85">
        <f aca="true" t="shared" si="52" ref="C183:H183">SUM(C169:C176)</f>
        <v>153015000</v>
      </c>
      <c r="D183" s="85">
        <f t="shared" si="52"/>
        <v>153602800</v>
      </c>
      <c r="E183" s="85">
        <f t="shared" si="52"/>
        <v>167620000</v>
      </c>
      <c r="F183" s="85">
        <f t="shared" si="52"/>
        <v>168591000</v>
      </c>
      <c r="G183" s="85">
        <f t="shared" si="52"/>
        <v>168004600</v>
      </c>
      <c r="H183" s="86">
        <f t="shared" si="52"/>
        <v>166924600</v>
      </c>
      <c r="I183" s="87" t="s">
        <v>17</v>
      </c>
      <c r="J183" s="85">
        <f>SUM(J169:J176)</f>
        <v>145758700</v>
      </c>
      <c r="K183" s="85">
        <f>SUM(K169:K176)</f>
        <v>144026900</v>
      </c>
      <c r="L183" s="85">
        <f>SUM(L169:L176)</f>
        <v>159049900</v>
      </c>
      <c r="M183" s="85">
        <f>SUM(M169:M176)</f>
        <v>148591300</v>
      </c>
      <c r="N183" s="85">
        <f>SUM(N169:N176)</f>
        <v>156482600</v>
      </c>
      <c r="O183" s="87">
        <f>SUM(B183:H183,J183:N183)</f>
        <v>1890614600</v>
      </c>
    </row>
    <row r="184" spans="1:15" ht="33" customHeight="1">
      <c r="A184" s="35" t="s">
        <v>115</v>
      </c>
      <c r="B184" s="35"/>
      <c r="C184" s="35"/>
      <c r="D184" s="35"/>
      <c r="E184" s="35"/>
      <c r="F184" s="35"/>
      <c r="G184" s="35"/>
      <c r="H184" s="35"/>
      <c r="I184" s="35" t="s">
        <v>116</v>
      </c>
      <c r="J184" s="35"/>
      <c r="K184" s="35"/>
      <c r="L184" s="35"/>
      <c r="M184" s="35"/>
      <c r="N184" s="35"/>
      <c r="O184" s="35"/>
    </row>
    <row r="185" spans="1:15" ht="33" customHeight="1">
      <c r="A185" s="38" t="s">
        <v>30</v>
      </c>
      <c r="B185" s="38"/>
      <c r="C185" s="38"/>
      <c r="D185" s="38"/>
      <c r="E185" s="39"/>
      <c r="F185" s="39"/>
      <c r="G185" s="39"/>
      <c r="H185" s="39"/>
      <c r="I185" s="38" t="s">
        <v>30</v>
      </c>
      <c r="J185" s="40"/>
      <c r="K185" s="40"/>
      <c r="L185" s="40"/>
      <c r="M185" s="40"/>
      <c r="N185" s="40"/>
      <c r="O185" s="41"/>
    </row>
    <row r="186" spans="1:15" ht="33" customHeight="1">
      <c r="A186" s="42" t="s">
        <v>117</v>
      </c>
      <c r="B186" s="42"/>
      <c r="C186" s="42"/>
      <c r="D186" s="42"/>
      <c r="E186" s="42"/>
      <c r="F186" s="42"/>
      <c r="G186" s="42"/>
      <c r="H186" s="42"/>
      <c r="I186" s="42" t="s">
        <v>117</v>
      </c>
      <c r="J186" s="42"/>
      <c r="K186" s="42"/>
      <c r="L186" s="42"/>
      <c r="M186" s="42"/>
      <c r="N186" s="42"/>
      <c r="O186" s="42"/>
    </row>
    <row r="187" spans="1:15" ht="33" customHeight="1" thickBot="1">
      <c r="A187" s="43"/>
      <c r="B187" s="44"/>
      <c r="C187" s="44"/>
      <c r="D187" s="45" t="s">
        <v>14</v>
      </c>
      <c r="E187" s="44"/>
      <c r="F187" s="44"/>
      <c r="G187" s="44"/>
      <c r="H187" s="46" t="s">
        <v>31</v>
      </c>
      <c r="I187" s="43"/>
      <c r="J187" s="44"/>
      <c r="K187" s="44"/>
      <c r="L187" s="45" t="s">
        <v>14</v>
      </c>
      <c r="M187" s="45" t="s">
        <v>14</v>
      </c>
      <c r="N187" s="44"/>
      <c r="O187" s="46" t="s">
        <v>31</v>
      </c>
    </row>
    <row r="188" spans="1:15" ht="33" customHeight="1">
      <c r="A188" s="47" t="s">
        <v>32</v>
      </c>
      <c r="B188" s="48" t="s">
        <v>33</v>
      </c>
      <c r="C188" s="49" t="s">
        <v>34</v>
      </c>
      <c r="D188" s="49" t="s">
        <v>35</v>
      </c>
      <c r="E188" s="49" t="s">
        <v>36</v>
      </c>
      <c r="F188" s="49" t="s">
        <v>37</v>
      </c>
      <c r="G188" s="49" t="s">
        <v>38</v>
      </c>
      <c r="H188" s="50" t="s">
        <v>39</v>
      </c>
      <c r="I188" s="47" t="s">
        <v>75</v>
      </c>
      <c r="J188" s="48" t="s">
        <v>41</v>
      </c>
      <c r="K188" s="49" t="s">
        <v>42</v>
      </c>
      <c r="L188" s="49" t="s">
        <v>43</v>
      </c>
      <c r="M188" s="49" t="s">
        <v>44</v>
      </c>
      <c r="N188" s="51" t="s">
        <v>45</v>
      </c>
      <c r="O188" s="52" t="s">
        <v>17</v>
      </c>
    </row>
    <row r="189" spans="1:15" ht="33" customHeight="1" thickBot="1">
      <c r="A189" s="53"/>
      <c r="B189" s="54" t="s">
        <v>14</v>
      </c>
      <c r="C189" s="55"/>
      <c r="D189" s="55"/>
      <c r="E189" s="55"/>
      <c r="F189" s="55"/>
      <c r="G189" s="55"/>
      <c r="H189" s="56"/>
      <c r="I189" s="53"/>
      <c r="J189" s="57"/>
      <c r="K189" s="55"/>
      <c r="L189" s="55"/>
      <c r="M189" s="55"/>
      <c r="N189" s="58"/>
      <c r="O189" s="59"/>
    </row>
    <row r="190" spans="1:15" ht="33" customHeight="1">
      <c r="A190" s="133" t="s">
        <v>93</v>
      </c>
      <c r="B190" s="148">
        <v>7200</v>
      </c>
      <c r="C190" s="112">
        <v>6900</v>
      </c>
      <c r="D190" s="112">
        <v>6900</v>
      </c>
      <c r="E190" s="112">
        <v>7700</v>
      </c>
      <c r="F190" s="112">
        <v>7700</v>
      </c>
      <c r="G190" s="112">
        <v>7700</v>
      </c>
      <c r="H190" s="151">
        <v>7700</v>
      </c>
      <c r="I190" s="133" t="s">
        <v>93</v>
      </c>
      <c r="J190" s="112">
        <v>6500</v>
      </c>
      <c r="K190" s="112">
        <v>6500</v>
      </c>
      <c r="L190" s="112">
        <v>7300</v>
      </c>
      <c r="M190" s="112">
        <v>6700</v>
      </c>
      <c r="N190" s="114">
        <v>7200</v>
      </c>
      <c r="O190" s="110">
        <f>B190+C190+D190+E190+F190+G190+H190+J190+K190+L190+M190+N190</f>
        <v>86000</v>
      </c>
    </row>
    <row r="191" spans="1:15" ht="33" customHeight="1">
      <c r="A191" s="60" t="s">
        <v>104</v>
      </c>
      <c r="B191" s="148">
        <v>26000</v>
      </c>
      <c r="C191" s="112">
        <v>24000</v>
      </c>
      <c r="D191" s="112">
        <v>28000</v>
      </c>
      <c r="E191" s="112">
        <v>25000</v>
      </c>
      <c r="F191" s="112">
        <v>28000</v>
      </c>
      <c r="G191" s="112">
        <v>28000</v>
      </c>
      <c r="H191" s="113">
        <v>28000</v>
      </c>
      <c r="I191" s="60" t="s">
        <v>104</v>
      </c>
      <c r="J191" s="112">
        <v>25000</v>
      </c>
      <c r="K191" s="112">
        <v>28000</v>
      </c>
      <c r="L191" s="112">
        <v>22000</v>
      </c>
      <c r="M191" s="112">
        <v>23000</v>
      </c>
      <c r="N191" s="114">
        <v>23000</v>
      </c>
      <c r="O191" s="110">
        <f>B191+C191+D191+E191+F191+G191+H191+J191+K191+L191+M191+N191</f>
        <v>308000</v>
      </c>
    </row>
    <row r="192" spans="1:15" ht="33" customHeight="1">
      <c r="A192" s="60" t="s">
        <v>95</v>
      </c>
      <c r="B192" s="137">
        <v>3200</v>
      </c>
      <c r="C192" s="137">
        <v>4300</v>
      </c>
      <c r="D192" s="137">
        <v>4300</v>
      </c>
      <c r="E192" s="137">
        <v>4300</v>
      </c>
      <c r="F192" s="137">
        <v>4300</v>
      </c>
      <c r="G192" s="137">
        <v>4300</v>
      </c>
      <c r="H192" s="113">
        <v>3200</v>
      </c>
      <c r="I192" s="60" t="s">
        <v>95</v>
      </c>
      <c r="J192" s="137">
        <v>3200</v>
      </c>
      <c r="K192" s="137">
        <v>3200</v>
      </c>
      <c r="L192" s="137">
        <v>3200</v>
      </c>
      <c r="M192" s="137">
        <v>3200</v>
      </c>
      <c r="N192" s="152">
        <v>3300</v>
      </c>
      <c r="O192" s="110">
        <f>B192+C192+D192+E192+F192+G192+H192+J192+K192+L192+M192+N192</f>
        <v>44000</v>
      </c>
    </row>
    <row r="193" spans="1:15" ht="33" customHeight="1">
      <c r="A193" s="153" t="s">
        <v>96</v>
      </c>
      <c r="B193" s="61">
        <v>10000</v>
      </c>
      <c r="C193" s="61">
        <v>11000</v>
      </c>
      <c r="D193" s="61">
        <v>10000</v>
      </c>
      <c r="E193" s="61">
        <v>11000</v>
      </c>
      <c r="F193" s="61">
        <v>11000</v>
      </c>
      <c r="G193" s="61">
        <v>10000</v>
      </c>
      <c r="H193" s="143">
        <v>10000</v>
      </c>
      <c r="I193" s="153" t="s">
        <v>96</v>
      </c>
      <c r="J193" s="61">
        <v>11000</v>
      </c>
      <c r="K193" s="61">
        <v>11000</v>
      </c>
      <c r="L193" s="61">
        <v>10000</v>
      </c>
      <c r="M193" s="61">
        <v>10000</v>
      </c>
      <c r="N193" s="61">
        <v>10000</v>
      </c>
      <c r="O193" s="63">
        <f>B193+C193+D193+E193+F193+G193+H193+J193+K193+L193+M193+N193</f>
        <v>125000</v>
      </c>
    </row>
    <row r="194" spans="1:15" ht="33" customHeight="1">
      <c r="A194" s="67" t="s">
        <v>97</v>
      </c>
      <c r="B194" s="61">
        <f>B195+B199+B200</f>
        <v>370400</v>
      </c>
      <c r="C194" s="61">
        <f aca="true" t="shared" si="53" ref="C194:H194">C195+C199+C200</f>
        <v>422000</v>
      </c>
      <c r="D194" s="61">
        <f t="shared" si="53"/>
        <v>236200</v>
      </c>
      <c r="E194" s="61">
        <f t="shared" si="53"/>
        <v>23600</v>
      </c>
      <c r="F194" s="61">
        <f t="shared" si="53"/>
        <v>23500</v>
      </c>
      <c r="G194" s="61">
        <f t="shared" si="53"/>
        <v>21300</v>
      </c>
      <c r="H194" s="66">
        <f t="shared" si="53"/>
        <v>21400</v>
      </c>
      <c r="I194" s="67" t="s">
        <v>97</v>
      </c>
      <c r="J194" s="92">
        <f>J195+J199+J200</f>
        <v>59800</v>
      </c>
      <c r="K194" s="61">
        <f>K195+K199+K200</f>
        <v>21500</v>
      </c>
      <c r="L194" s="61">
        <f>L195+L199+L200</f>
        <v>21400</v>
      </c>
      <c r="M194" s="61">
        <f>M195+M199+M200</f>
        <v>21400</v>
      </c>
      <c r="N194" s="61">
        <f>N195+N199+N200</f>
        <v>21300</v>
      </c>
      <c r="O194" s="63">
        <f aca="true" t="shared" si="54" ref="O194:O200">SUM(B194+C194+D194+E194+F194+G194+H194+J194+K194+L194+M194+N194)</f>
        <v>1263800</v>
      </c>
    </row>
    <row r="195" spans="1:15" ht="33" customHeight="1">
      <c r="A195" s="69" t="s">
        <v>56</v>
      </c>
      <c r="B195" s="70">
        <f>SUM(B196:B198)</f>
        <v>154900</v>
      </c>
      <c r="C195" s="70">
        <f aca="true" t="shared" si="55" ref="C195:H195">SUM(C196:C198)</f>
        <v>206400</v>
      </c>
      <c r="D195" s="70">
        <f t="shared" si="55"/>
        <v>155000</v>
      </c>
      <c r="E195" s="70">
        <f t="shared" si="55"/>
        <v>0</v>
      </c>
      <c r="F195" s="70">
        <f t="shared" si="55"/>
        <v>0</v>
      </c>
      <c r="G195" s="70">
        <f t="shared" si="55"/>
        <v>0</v>
      </c>
      <c r="H195" s="71">
        <f t="shared" si="55"/>
        <v>0</v>
      </c>
      <c r="I195" s="69" t="s">
        <v>56</v>
      </c>
      <c r="J195" s="70">
        <f>SUM(J196:J198)</f>
        <v>0</v>
      </c>
      <c r="K195" s="70">
        <f>SUM(K196:K198)</f>
        <v>0</v>
      </c>
      <c r="L195" s="70">
        <f>SUM(L196:L198)</f>
        <v>0</v>
      </c>
      <c r="M195" s="70">
        <f>SUM(M196:M198)</f>
        <v>0</v>
      </c>
      <c r="N195" s="70">
        <f>SUM(N196:N198)</f>
        <v>0</v>
      </c>
      <c r="O195" s="135">
        <f t="shared" si="54"/>
        <v>516300</v>
      </c>
    </row>
    <row r="196" spans="1:15" ht="33" customHeight="1">
      <c r="A196" s="94" t="s">
        <v>57</v>
      </c>
      <c r="B196" s="95">
        <v>116100</v>
      </c>
      <c r="C196" s="95">
        <v>154800</v>
      </c>
      <c r="D196" s="95">
        <v>116200</v>
      </c>
      <c r="E196" s="95">
        <v>0</v>
      </c>
      <c r="F196" s="95">
        <v>0</v>
      </c>
      <c r="G196" s="95">
        <v>0</v>
      </c>
      <c r="H196" s="96">
        <v>0</v>
      </c>
      <c r="I196" s="94" t="s">
        <v>57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72">
        <f t="shared" si="54"/>
        <v>387100</v>
      </c>
    </row>
    <row r="197" spans="1:15" ht="33" customHeight="1">
      <c r="A197" s="77" t="s">
        <v>58</v>
      </c>
      <c r="B197" s="95">
        <v>37800</v>
      </c>
      <c r="C197" s="95">
        <v>50400</v>
      </c>
      <c r="D197" s="95">
        <v>37800</v>
      </c>
      <c r="E197" s="95">
        <v>0</v>
      </c>
      <c r="F197" s="95">
        <v>0</v>
      </c>
      <c r="G197" s="95">
        <v>0</v>
      </c>
      <c r="H197" s="96">
        <v>0</v>
      </c>
      <c r="I197" s="77" t="s">
        <v>58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72">
        <f t="shared" si="54"/>
        <v>126000</v>
      </c>
    </row>
    <row r="198" spans="1:30" ht="33" customHeight="1">
      <c r="A198" s="94" t="s">
        <v>59</v>
      </c>
      <c r="B198" s="95">
        <v>1000</v>
      </c>
      <c r="C198" s="95">
        <v>1200</v>
      </c>
      <c r="D198" s="95">
        <v>1000</v>
      </c>
      <c r="E198" s="95">
        <v>0</v>
      </c>
      <c r="F198" s="95">
        <v>0</v>
      </c>
      <c r="G198" s="95">
        <v>0</v>
      </c>
      <c r="H198" s="96">
        <v>0</v>
      </c>
      <c r="I198" s="94" t="s">
        <v>59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72">
        <f t="shared" si="54"/>
        <v>3200</v>
      </c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</row>
    <row r="199" spans="1:30" s="73" customFormat="1" ht="33" customHeight="1">
      <c r="A199" s="78" t="s">
        <v>60</v>
      </c>
      <c r="B199" s="99">
        <v>198400</v>
      </c>
      <c r="C199" s="99">
        <v>198400</v>
      </c>
      <c r="D199" s="99">
        <v>64000</v>
      </c>
      <c r="E199" s="100">
        <v>6400</v>
      </c>
      <c r="F199" s="100">
        <v>6400</v>
      </c>
      <c r="G199" s="100">
        <v>4200</v>
      </c>
      <c r="H199" s="101">
        <v>4200</v>
      </c>
      <c r="I199" s="78" t="s">
        <v>60</v>
      </c>
      <c r="J199" s="100">
        <v>42700</v>
      </c>
      <c r="K199" s="100">
        <v>4300</v>
      </c>
      <c r="L199" s="100">
        <v>4300</v>
      </c>
      <c r="M199" s="100">
        <v>4300</v>
      </c>
      <c r="N199" s="100">
        <v>4200</v>
      </c>
      <c r="O199" s="72">
        <f t="shared" si="54"/>
        <v>541800</v>
      </c>
      <c r="P199" s="36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1:16" s="73" customFormat="1" ht="33" customHeight="1" thickBot="1">
      <c r="A200" s="78" t="s">
        <v>61</v>
      </c>
      <c r="B200" s="99">
        <v>17100</v>
      </c>
      <c r="C200" s="99">
        <v>17200</v>
      </c>
      <c r="D200" s="99">
        <v>17200</v>
      </c>
      <c r="E200" s="100">
        <v>17200</v>
      </c>
      <c r="F200" s="100">
        <v>17100</v>
      </c>
      <c r="G200" s="100">
        <v>17100</v>
      </c>
      <c r="H200" s="101">
        <v>17200</v>
      </c>
      <c r="I200" s="78" t="s">
        <v>61</v>
      </c>
      <c r="J200" s="100">
        <v>17100</v>
      </c>
      <c r="K200" s="100">
        <v>17200</v>
      </c>
      <c r="L200" s="100">
        <v>17100</v>
      </c>
      <c r="M200" s="100">
        <v>17100</v>
      </c>
      <c r="N200" s="100">
        <v>17100</v>
      </c>
      <c r="O200" s="72">
        <f t="shared" si="54"/>
        <v>205700</v>
      </c>
      <c r="P200" s="36"/>
    </row>
    <row r="201" spans="1:15" ht="33" customHeight="1" thickBot="1">
      <c r="A201" s="84" t="s">
        <v>17</v>
      </c>
      <c r="B201" s="85">
        <f>SUM(B190:B194)</f>
        <v>416800</v>
      </c>
      <c r="C201" s="85">
        <f aca="true" t="shared" si="56" ref="C201:H201">SUM(C190:C194)</f>
        <v>468200</v>
      </c>
      <c r="D201" s="85">
        <f t="shared" si="56"/>
        <v>285400</v>
      </c>
      <c r="E201" s="85">
        <f t="shared" si="56"/>
        <v>71600</v>
      </c>
      <c r="F201" s="85">
        <f t="shared" si="56"/>
        <v>74500</v>
      </c>
      <c r="G201" s="85">
        <f t="shared" si="56"/>
        <v>71300</v>
      </c>
      <c r="H201" s="86">
        <f t="shared" si="56"/>
        <v>70300</v>
      </c>
      <c r="I201" s="87" t="s">
        <v>17</v>
      </c>
      <c r="J201" s="85">
        <f>SUM(J190:J194)</f>
        <v>105500</v>
      </c>
      <c r="K201" s="85">
        <f>SUM(K190:K194)</f>
        <v>70200</v>
      </c>
      <c r="L201" s="85">
        <f>SUM(L190:L194)</f>
        <v>63900</v>
      </c>
      <c r="M201" s="85">
        <f>SUM(M190:M194)</f>
        <v>64300</v>
      </c>
      <c r="N201" s="85">
        <f>SUM(N190:N194)</f>
        <v>64800</v>
      </c>
      <c r="O201" s="87">
        <f>SUM(B201:H201,J201:N201)</f>
        <v>1826800</v>
      </c>
    </row>
    <row r="202" spans="1:15" ht="23.25">
      <c r="A202" s="43"/>
      <c r="H202" s="44"/>
      <c r="I202" s="44"/>
      <c r="J202" s="44"/>
      <c r="K202" s="44"/>
      <c r="L202" s="44"/>
      <c r="M202" s="44"/>
      <c r="N202" s="44"/>
      <c r="O202" s="43"/>
    </row>
    <row r="203" spans="1:15" ht="23.25">
      <c r="A203" s="43"/>
      <c r="H203" s="44"/>
      <c r="I203" s="44"/>
      <c r="J203" s="44"/>
      <c r="K203" s="44"/>
      <c r="L203" s="44"/>
      <c r="M203" s="44"/>
      <c r="N203" s="44"/>
      <c r="O203" s="43"/>
    </row>
    <row r="204" spans="1:15" ht="23.25">
      <c r="A204" s="43"/>
      <c r="H204" s="44"/>
      <c r="I204" s="44"/>
      <c r="J204" s="44"/>
      <c r="K204" s="44"/>
      <c r="L204" s="44"/>
      <c r="M204" s="44"/>
      <c r="N204" s="44"/>
      <c r="O204" s="43"/>
    </row>
    <row r="205" spans="1:15" ht="23.25">
      <c r="A205" s="43"/>
      <c r="H205" s="44"/>
      <c r="I205" s="44"/>
      <c r="J205" s="44"/>
      <c r="K205" s="44"/>
      <c r="L205" s="44"/>
      <c r="M205" s="44"/>
      <c r="N205" s="44"/>
      <c r="O205" s="43"/>
    </row>
    <row r="206" spans="1:15" ht="23.25">
      <c r="A206" s="43"/>
      <c r="H206" s="44"/>
      <c r="I206" s="44"/>
      <c r="J206" s="44"/>
      <c r="K206" s="44"/>
      <c r="L206" s="44"/>
      <c r="M206" s="44"/>
      <c r="N206" s="44"/>
      <c r="O206" s="43"/>
    </row>
    <row r="207" spans="1:15" ht="23.25">
      <c r="A207" s="43"/>
      <c r="H207" s="44"/>
      <c r="I207" s="44"/>
      <c r="J207" s="44"/>
      <c r="K207" s="44"/>
      <c r="L207" s="44"/>
      <c r="M207" s="44"/>
      <c r="N207" s="44"/>
      <c r="O207" s="43"/>
    </row>
    <row r="208" spans="1:15" ht="23.25">
      <c r="A208" s="43"/>
      <c r="H208" s="44"/>
      <c r="I208" s="44"/>
      <c r="J208" s="44"/>
      <c r="K208" s="44"/>
      <c r="L208" s="44"/>
      <c r="M208" s="44"/>
      <c r="N208" s="44"/>
      <c r="O208" s="43"/>
    </row>
    <row r="209" spans="1:15" ht="23.25">
      <c r="A209" s="43"/>
      <c r="H209" s="44"/>
      <c r="I209" s="44"/>
      <c r="J209" s="44"/>
      <c r="K209" s="44"/>
      <c r="L209" s="44"/>
      <c r="M209" s="44"/>
      <c r="N209" s="44"/>
      <c r="O209" s="43"/>
    </row>
    <row r="210" spans="1:15" ht="23.25">
      <c r="A210" s="43"/>
      <c r="H210" s="44"/>
      <c r="I210" s="44"/>
      <c r="J210" s="44"/>
      <c r="K210" s="44"/>
      <c r="L210" s="44"/>
      <c r="M210" s="44"/>
      <c r="N210" s="44"/>
      <c r="O210" s="43"/>
    </row>
    <row r="211" spans="1:15" ht="23.25">
      <c r="A211" s="43"/>
      <c r="H211" s="44"/>
      <c r="I211" s="44"/>
      <c r="J211" s="44"/>
      <c r="K211" s="44"/>
      <c r="L211" s="44"/>
      <c r="M211" s="44"/>
      <c r="N211" s="44"/>
      <c r="O211" s="43"/>
    </row>
    <row r="212" spans="1:15" ht="23.25">
      <c r="A212" s="43"/>
      <c r="H212" s="44"/>
      <c r="I212" s="44"/>
      <c r="J212" s="44"/>
      <c r="K212" s="44"/>
      <c r="L212" s="44"/>
      <c r="M212" s="44"/>
      <c r="N212" s="44"/>
      <c r="O212" s="43"/>
    </row>
    <row r="213" spans="1:15" ht="23.25">
      <c r="A213" s="43"/>
      <c r="H213" s="44"/>
      <c r="I213" s="44"/>
      <c r="J213" s="44"/>
      <c r="K213" s="44"/>
      <c r="L213" s="44"/>
      <c r="M213" s="44"/>
      <c r="N213" s="44"/>
      <c r="O213" s="43"/>
    </row>
    <row r="214" spans="1:15" ht="23.25">
      <c r="A214" s="43"/>
      <c r="H214" s="44"/>
      <c r="I214" s="44"/>
      <c r="J214" s="44"/>
      <c r="K214" s="44"/>
      <c r="L214" s="44"/>
      <c r="M214" s="44"/>
      <c r="N214" s="44"/>
      <c r="O214" s="43"/>
    </row>
    <row r="215" spans="1:15" ht="23.25">
      <c r="A215" s="43"/>
      <c r="H215" s="44"/>
      <c r="I215" s="44"/>
      <c r="J215" s="44"/>
      <c r="K215" s="44"/>
      <c r="L215" s="44"/>
      <c r="M215" s="44"/>
      <c r="N215" s="44"/>
      <c r="O215" s="43"/>
    </row>
    <row r="216" spans="1:15" ht="23.25">
      <c r="A216" s="43"/>
      <c r="H216" s="44"/>
      <c r="I216" s="44"/>
      <c r="J216" s="44"/>
      <c r="K216" s="44"/>
      <c r="L216" s="44"/>
      <c r="M216" s="44"/>
      <c r="N216" s="44"/>
      <c r="O216" s="43"/>
    </row>
  </sheetData>
  <sheetProtection/>
  <mergeCells count="21">
    <mergeCell ref="A188:A189"/>
    <mergeCell ref="I188:I189"/>
    <mergeCell ref="A130:A131"/>
    <mergeCell ref="I130:I131"/>
    <mergeCell ref="A148:A149"/>
    <mergeCell ref="I148:I149"/>
    <mergeCell ref="A167:A168"/>
    <mergeCell ref="I167:I168"/>
    <mergeCell ref="A70:A71"/>
    <mergeCell ref="I70:I71"/>
    <mergeCell ref="A91:A92"/>
    <mergeCell ref="I91:I92"/>
    <mergeCell ref="A109:A110"/>
    <mergeCell ref="I109:I110"/>
    <mergeCell ref="A5:A6"/>
    <mergeCell ref="I5:I6"/>
    <mergeCell ref="A28:A29"/>
    <mergeCell ref="I28:I29"/>
    <mergeCell ref="I46:O46"/>
    <mergeCell ref="A50:A51"/>
    <mergeCell ref="I50:I5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2011-02-16T08:05:52Z</dcterms:created>
  <dcterms:modified xsi:type="dcterms:W3CDTF">2011-02-16T08:07:00Z</dcterms:modified>
  <cp:category/>
  <cp:version/>
  <cp:contentType/>
  <cp:contentStatus/>
</cp:coreProperties>
</file>