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195" windowHeight="8445" activeTab="0"/>
  </bookViews>
  <sheets>
    <sheet name="ตค.52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<sst xmlns="http://schemas.openxmlformats.org/spreadsheetml/2006/main" count="61" uniqueCount="47">
  <si>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ผลการจัดเก็บรายได้จริง ปี 2553  เทียบกับปี 2552  และประมาณการ</t>
  </si>
  <si>
    <t>ประจำเดือนพฤษภาคม 2553  ปีงบประมาณ 2553</t>
  </si>
  <si>
    <t>สำนักงานสรรพสามิตพื้นที่ระยอง 1</t>
  </si>
  <si>
    <t>สินค้า</t>
  </si>
  <si>
    <t>รายได้เก็บจริง</t>
  </si>
  <si>
    <t>เปรียบเทียบกับปี 2552</t>
  </si>
  <si>
    <t>ประมาณการ</t>
  </si>
  <si>
    <t>เปรียบเทียบกับประมาณการ</t>
  </si>
  <si>
    <t>เปรียบเทียบกับประมาณการ KPI</t>
  </si>
  <si>
    <t xml:space="preserve">ปีงบประมาณ </t>
  </si>
  <si>
    <t>ปีงบประมาณ</t>
  </si>
  <si>
    <t>จำนวน</t>
  </si>
  <si>
    <t>ร้อยละ</t>
  </si>
  <si>
    <t>ตามเอกสาร</t>
  </si>
  <si>
    <t>ตาม KPI</t>
  </si>
  <si>
    <t>(37,544,167,000)</t>
  </si>
  <si>
    <t>(52,098,350,200)</t>
  </si>
  <si>
    <t>1. ภาษีน้ำมันฯ</t>
  </si>
  <si>
    <t>2. ภาษียาสูบ</t>
  </si>
  <si>
    <t>3. ภาษีสุรา</t>
  </si>
  <si>
    <t>4. ภาษีเบียร์</t>
  </si>
  <si>
    <t>5. ภาษีรถยนต์</t>
  </si>
  <si>
    <t>6. ภาษีเครื่องดื่ม</t>
  </si>
  <si>
    <t>7. ภาษีเครื่องไฟฟ้า</t>
  </si>
  <si>
    <t>8. ภาษีรถจักรยายยนต์</t>
  </si>
  <si>
    <t>9. ภาษีแบตเตอรี่</t>
  </si>
  <si>
    <t>-</t>
  </si>
  <si>
    <t>10. ภาษีสนามม้า</t>
  </si>
  <si>
    <t>11. ภาษีสนามกอล์ฟ</t>
  </si>
  <si>
    <t>12. ภาษีเครื่องหอม</t>
  </si>
  <si>
    <t>13. ภาษีเครื่องแก้ว</t>
  </si>
  <si>
    <t>14. ภาษีพรม</t>
  </si>
  <si>
    <t>15. ภาษีไพ่</t>
  </si>
  <si>
    <t>16. ภาษีเรือ</t>
  </si>
  <si>
    <t>17. ภาษีไนท์คลับฯ</t>
  </si>
  <si>
    <t>18. ภาษีอาบ อบ นวด</t>
  </si>
  <si>
    <t>19. ภาษีกิจการคมนาคม</t>
  </si>
  <si>
    <t>20. รายได้เบ็ดเตล็ด</t>
  </si>
  <si>
    <t xml:space="preserve"> </t>
  </si>
  <si>
    <t xml:space="preserve">        -  ค่าใบอนุญาตสุรา</t>
  </si>
  <si>
    <t xml:space="preserve">        -  ค่าใบอนุญาตยาสูบ</t>
  </si>
  <si>
    <t xml:space="preserve">        -  ค่าใบอนุญาตไพ่</t>
  </si>
  <si>
    <t xml:space="preserve">        - เบ็ดเตล็ด</t>
  </si>
  <si>
    <t xml:space="preserve">        - ค่าปรับเปรียบเทียบคดี</t>
  </si>
  <si>
    <t>รวม</t>
  </si>
  <si>
    <t>\</t>
  </si>
  <si>
    <t>หมายเหตุ     1. ภาษีเครื่องดื่มที่เก็บจากเครื่องขายเครื่องดื่มผู้ประกอบการได้รับอนุญาตให้เสียภาษีรวมที่กรมสรรพสามิต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</si>
</sst>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  <numFmt numFmtId="169" formatCode="0_ ;\-0\ "/>
    <numFmt numFmtId="170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8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168" fontId="20" fillId="33" borderId="10" xfId="42" applyFont="1" applyFill="1" applyBorder="1" applyAlignment="1">
      <alignment horizontal="center" vertical="center"/>
    </xf>
    <xf numFmtId="169" fontId="20" fillId="33" borderId="10" xfId="4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3" borderId="11" xfId="42" applyNumberFormat="1" applyFont="1" applyFill="1" applyBorder="1" applyAlignment="1">
      <alignment horizontal="center"/>
    </xf>
    <xf numFmtId="168" fontId="20" fillId="33" borderId="11" xfId="42" applyFont="1" applyFill="1" applyBorder="1" applyAlignment="1" quotePrefix="1">
      <alignment horizontal="center" vertical="center"/>
    </xf>
    <xf numFmtId="170" fontId="20" fillId="0" borderId="0" xfId="42" applyNumberFormat="1" applyFont="1" applyAlignment="1">
      <alignment vertical="top"/>
    </xf>
    <xf numFmtId="170" fontId="22" fillId="34" borderId="12" xfId="42" applyNumberFormat="1" applyFont="1" applyFill="1" applyBorder="1" applyAlignment="1">
      <alignment vertical="top"/>
    </xf>
    <xf numFmtId="4" fontId="22" fillId="34" borderId="13" xfId="42" applyNumberFormat="1" applyFont="1" applyFill="1" applyBorder="1" applyAlignment="1">
      <alignment vertical="top"/>
    </xf>
    <xf numFmtId="43" fontId="22" fillId="34" borderId="13" xfId="42" applyNumberFormat="1" applyFont="1" applyFill="1" applyBorder="1" applyAlignment="1">
      <alignment vertical="top"/>
    </xf>
    <xf numFmtId="168" fontId="22" fillId="34" borderId="13" xfId="42" applyFont="1" applyFill="1" applyBorder="1" applyAlignment="1">
      <alignment vertical="top"/>
    </xf>
    <xf numFmtId="4" fontId="22" fillId="34" borderId="13" xfId="42" applyNumberFormat="1" applyFont="1" applyFill="1" applyBorder="1" applyAlignment="1">
      <alignment horizontal="center" vertical="top"/>
    </xf>
    <xf numFmtId="43" fontId="22" fillId="34" borderId="13" xfId="42" applyNumberFormat="1" applyFont="1" applyFill="1" applyBorder="1" applyAlignment="1">
      <alignment horizontal="center" vertical="top"/>
    </xf>
    <xf numFmtId="4" fontId="22" fillId="34" borderId="13" xfId="42" applyNumberFormat="1" applyFont="1" applyFill="1" applyBorder="1" applyAlignment="1">
      <alignment horizontal="right" vertical="top"/>
    </xf>
    <xf numFmtId="170" fontId="22" fillId="34" borderId="14" xfId="42" applyNumberFormat="1" applyFont="1" applyFill="1" applyBorder="1" applyAlignment="1">
      <alignment vertical="top"/>
    </xf>
    <xf numFmtId="4" fontId="22" fillId="34" borderId="10" xfId="42" applyNumberFormat="1" applyFont="1" applyFill="1" applyBorder="1" applyAlignment="1">
      <alignment vertical="top"/>
    </xf>
    <xf numFmtId="170" fontId="22" fillId="34" borderId="15" xfId="42" applyNumberFormat="1" applyFont="1" applyFill="1" applyBorder="1" applyAlignment="1">
      <alignment vertical="top"/>
    </xf>
    <xf numFmtId="4" fontId="22" fillId="34" borderId="11" xfId="42" applyNumberFormat="1" applyFont="1" applyFill="1" applyBorder="1" applyAlignment="1">
      <alignment vertical="top"/>
    </xf>
    <xf numFmtId="4" fontId="22" fillId="34" borderId="16" xfId="42" applyNumberFormat="1" applyFont="1" applyFill="1" applyBorder="1" applyAlignment="1">
      <alignment vertical="top"/>
    </xf>
    <xf numFmtId="170" fontId="22" fillId="0" borderId="17" xfId="42" applyNumberFormat="1" applyFont="1" applyBorder="1" applyAlignment="1">
      <alignment horizontal="center" vertical="top"/>
    </xf>
    <xf numFmtId="4" fontId="22" fillId="0" borderId="18" xfId="42" applyNumberFormat="1" applyFont="1" applyBorder="1" applyAlignment="1">
      <alignment vertical="top"/>
    </xf>
    <xf numFmtId="170" fontId="23" fillId="0" borderId="0" xfId="42" applyNumberFormat="1" applyFont="1" applyAlignment="1">
      <alignment horizontal="center" vertical="top"/>
    </xf>
    <xf numFmtId="168" fontId="20" fillId="0" borderId="0" xfId="42" applyFont="1" applyBorder="1" applyAlignment="1">
      <alignment vertical="top"/>
    </xf>
    <xf numFmtId="168" fontId="24" fillId="0" borderId="0" xfId="42" applyFont="1" applyBorder="1" applyAlignment="1">
      <alignment vertical="top"/>
    </xf>
    <xf numFmtId="43" fontId="24" fillId="0" borderId="0" xfId="42" applyNumberFormat="1" applyFont="1" applyBorder="1" applyAlignment="1">
      <alignment vertical="top"/>
    </xf>
    <xf numFmtId="168" fontId="24" fillId="0" borderId="0" xfId="42" applyFont="1" applyAlignment="1">
      <alignment vertical="top"/>
    </xf>
    <xf numFmtId="43" fontId="24" fillId="0" borderId="0" xfId="42" applyNumberFormat="1" applyFont="1" applyAlignment="1">
      <alignment vertical="top"/>
    </xf>
    <xf numFmtId="0" fontId="20" fillId="0" borderId="0" xfId="0" applyFont="1" applyAlignment="1">
      <alignment vertical="top"/>
    </xf>
    <xf numFmtId="43" fontId="45" fillId="0" borderId="0" xfId="0" applyNumberFormat="1" applyFont="1" applyAlignment="1">
      <alignment vertical="top"/>
    </xf>
    <xf numFmtId="43" fontId="45" fillId="0" borderId="0" xfId="42" applyNumberFormat="1" applyFont="1" applyAlignment="1">
      <alignment vertical="top"/>
    </xf>
    <xf numFmtId="168" fontId="20" fillId="0" borderId="0" xfId="42" applyFont="1" applyBorder="1" applyAlignment="1">
      <alignment/>
    </xf>
    <xf numFmtId="0" fontId="21" fillId="0" borderId="0" xfId="0" applyFont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168" fontId="20" fillId="33" borderId="22" xfId="42" applyFont="1" applyFill="1" applyBorder="1" applyAlignment="1">
      <alignment horizontal="center" vertical="center"/>
    </xf>
    <xf numFmtId="168" fontId="20" fillId="33" borderId="23" xfId="42" applyFont="1" applyFill="1" applyBorder="1" applyAlignment="1">
      <alignment horizontal="center" vertical="center"/>
    </xf>
    <xf numFmtId="168" fontId="20" fillId="33" borderId="24" xfId="42" applyFont="1" applyFill="1" applyBorder="1" applyAlignment="1">
      <alignment horizontal="center" vertical="center"/>
    </xf>
    <xf numFmtId="168" fontId="20" fillId="33" borderId="20" xfId="42" applyFont="1" applyFill="1" applyBorder="1" applyAlignment="1">
      <alignment horizontal="center" vertical="center"/>
    </xf>
    <xf numFmtId="168" fontId="20" fillId="33" borderId="21" xfId="42" applyFont="1" applyFill="1" applyBorder="1" applyAlignment="1">
      <alignment horizontal="center" vertical="center"/>
    </xf>
    <xf numFmtId="169" fontId="20" fillId="33" borderId="20" xfId="42" applyNumberFormat="1" applyFont="1" applyFill="1" applyBorder="1" applyAlignment="1">
      <alignment horizontal="center" vertical="center"/>
    </xf>
    <xf numFmtId="169" fontId="20" fillId="33" borderId="21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24.7109375" style="1" customWidth="1"/>
    <col min="2" max="2" width="17.57421875" style="2" customWidth="1"/>
    <col min="3" max="3" width="17.140625" style="2" customWidth="1"/>
    <col min="4" max="4" width="17.57421875" style="2" customWidth="1"/>
    <col min="5" max="5" width="8.140625" style="2" customWidth="1"/>
    <col min="6" max="6" width="17.00390625" style="2" customWidth="1"/>
    <col min="7" max="7" width="17.28125" style="2" customWidth="1"/>
    <col min="8" max="8" width="8.140625" style="2" customWidth="1"/>
    <col min="9" max="9" width="17.140625" style="2" customWidth="1"/>
    <col min="10" max="10" width="19.57421875" style="2" customWidth="1"/>
    <col min="11" max="11" width="11.7109375" style="2" customWidth="1"/>
    <col min="12" max="16384" width="9.140625" style="1" customWidth="1"/>
  </cols>
  <sheetData>
    <row r="1" spans="1:11" s="3" customFormat="1" ht="23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23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23.2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4" customFormat="1" ht="18.75" customHeight="1">
      <c r="A4" s="38" t="s">
        <v>3</v>
      </c>
      <c r="B4" s="40" t="s">
        <v>4</v>
      </c>
      <c r="C4" s="41"/>
      <c r="D4" s="42" t="s">
        <v>5</v>
      </c>
      <c r="E4" s="41"/>
      <c r="F4" s="5" t="s">
        <v>6</v>
      </c>
      <c r="G4" s="40" t="s">
        <v>7</v>
      </c>
      <c r="H4" s="41"/>
      <c r="I4" s="5" t="s">
        <v>6</v>
      </c>
      <c r="J4" s="40" t="s">
        <v>8</v>
      </c>
      <c r="K4" s="41"/>
    </row>
    <row r="5" spans="1:11" s="4" customFormat="1" ht="16.5" customHeight="1">
      <c r="A5" s="37"/>
      <c r="B5" s="6" t="s">
        <v>9</v>
      </c>
      <c r="C5" s="6" t="s">
        <v>10</v>
      </c>
      <c r="D5" s="43" t="s">
        <v>11</v>
      </c>
      <c r="E5" s="43" t="s">
        <v>12</v>
      </c>
      <c r="F5" s="6" t="s">
        <v>13</v>
      </c>
      <c r="G5" s="45" t="s">
        <v>11</v>
      </c>
      <c r="H5" s="45" t="s">
        <v>12</v>
      </c>
      <c r="I5" s="6" t="s">
        <v>14</v>
      </c>
      <c r="J5" s="45" t="s">
        <v>11</v>
      </c>
      <c r="K5" s="45" t="s">
        <v>12</v>
      </c>
    </row>
    <row r="6" spans="1:11" s="7" customFormat="1" ht="16.5" customHeight="1">
      <c r="A6" s="39"/>
      <c r="B6" s="8">
        <v>2553</v>
      </c>
      <c r="C6" s="8">
        <v>2552</v>
      </c>
      <c r="D6" s="44"/>
      <c r="E6" s="44"/>
      <c r="F6" s="9" t="s">
        <v>15</v>
      </c>
      <c r="G6" s="46"/>
      <c r="H6" s="46"/>
      <c r="I6" s="9" t="s">
        <v>16</v>
      </c>
      <c r="J6" s="46"/>
      <c r="K6" s="46"/>
    </row>
    <row r="7" spans="1:11" s="10" customFormat="1" ht="18" customHeight="1">
      <c r="A7" s="11" t="s">
        <v>17</v>
      </c>
      <c r="B7" s="12">
        <v>4488179492.59</v>
      </c>
      <c r="C7" s="12">
        <v>2891858241.19</v>
      </c>
      <c r="D7" s="12">
        <f aca="true" t="shared" si="0" ref="D7:D25">SUM(B7-C7)</f>
        <v>1596321251.4</v>
      </c>
      <c r="E7" s="12">
        <f>SUM(D7*100/C7)</f>
        <v>55.20053606580361</v>
      </c>
      <c r="F7" s="12">
        <v>3166120000</v>
      </c>
      <c r="G7" s="12">
        <f aca="true" t="shared" si="1" ref="G7:G25">SUM(B7-F7)</f>
        <v>1322059492.5900002</v>
      </c>
      <c r="H7" s="12">
        <f>SUM(G7*100/F7)</f>
        <v>41.75645561728552</v>
      </c>
      <c r="I7" s="12">
        <v>4393080000</v>
      </c>
      <c r="J7" s="12">
        <f aca="true" t="shared" si="2" ref="J7:J25">SUM(B7-I7)</f>
        <v>95099492.59000015</v>
      </c>
      <c r="K7" s="12">
        <f>SUM(J7*100/I7)</f>
        <v>2.1647566761816344</v>
      </c>
    </row>
    <row r="8" spans="1:11" s="10" customFormat="1" ht="18" customHeight="1">
      <c r="A8" s="11" t="s">
        <v>18</v>
      </c>
      <c r="B8" s="13">
        <v>0</v>
      </c>
      <c r="C8" s="13">
        <v>0</v>
      </c>
      <c r="D8" s="13">
        <f t="shared" si="0"/>
        <v>0</v>
      </c>
      <c r="E8" s="13">
        <v>0</v>
      </c>
      <c r="F8" s="14">
        <v>0</v>
      </c>
      <c r="G8" s="13">
        <f t="shared" si="1"/>
        <v>0</v>
      </c>
      <c r="H8" s="13">
        <v>0</v>
      </c>
      <c r="I8" s="14">
        <v>0</v>
      </c>
      <c r="J8" s="13">
        <f t="shared" si="2"/>
        <v>0</v>
      </c>
      <c r="K8" s="13">
        <v>0</v>
      </c>
    </row>
    <row r="9" spans="1:11" s="10" customFormat="1" ht="18" customHeight="1">
      <c r="A9" s="11" t="s">
        <v>19</v>
      </c>
      <c r="B9" s="12">
        <v>2728913</v>
      </c>
      <c r="C9" s="12">
        <v>1979898</v>
      </c>
      <c r="D9" s="12">
        <f t="shared" si="0"/>
        <v>749015</v>
      </c>
      <c r="E9" s="12">
        <f>SUM(D9*100/C9)</f>
        <v>37.83098927318478</v>
      </c>
      <c r="F9" s="12">
        <v>1457000</v>
      </c>
      <c r="G9" s="12">
        <f t="shared" si="1"/>
        <v>1271913</v>
      </c>
      <c r="H9" s="12">
        <f>SUM(G9*100/F9)</f>
        <v>87.29670555936856</v>
      </c>
      <c r="I9" s="12">
        <v>2617000</v>
      </c>
      <c r="J9" s="12">
        <f t="shared" si="2"/>
        <v>111913</v>
      </c>
      <c r="K9" s="12">
        <f>SUM(J9*100/I9)</f>
        <v>4.276385173863202</v>
      </c>
    </row>
    <row r="10" spans="1:11" s="10" customFormat="1" ht="18" customHeight="1">
      <c r="A10" s="11" t="s">
        <v>20</v>
      </c>
      <c r="B10" s="13">
        <v>0</v>
      </c>
      <c r="C10" s="13">
        <v>0</v>
      </c>
      <c r="D10" s="13">
        <f t="shared" si="0"/>
        <v>0</v>
      </c>
      <c r="E10" s="13">
        <v>0</v>
      </c>
      <c r="F10" s="14">
        <v>0</v>
      </c>
      <c r="G10" s="13">
        <f t="shared" si="1"/>
        <v>0</v>
      </c>
      <c r="H10" s="13">
        <v>0</v>
      </c>
      <c r="I10" s="14">
        <v>0</v>
      </c>
      <c r="J10" s="13">
        <f t="shared" si="2"/>
        <v>0</v>
      </c>
      <c r="K10" s="13">
        <v>0</v>
      </c>
    </row>
    <row r="11" spans="1:11" s="10" customFormat="1" ht="18" customHeight="1">
      <c r="A11" s="11" t="s">
        <v>21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4">
        <v>0</v>
      </c>
      <c r="G11" s="13">
        <f t="shared" si="1"/>
        <v>0</v>
      </c>
      <c r="H11" s="13">
        <v>0</v>
      </c>
      <c r="I11" s="14">
        <v>0</v>
      </c>
      <c r="J11" s="13">
        <f t="shared" si="2"/>
        <v>0</v>
      </c>
      <c r="K11" s="13">
        <v>0</v>
      </c>
    </row>
    <row r="12" spans="1:11" s="10" customFormat="1" ht="18" customHeight="1">
      <c r="A12" s="11" t="s">
        <v>22</v>
      </c>
      <c r="B12" s="12">
        <v>279050.16</v>
      </c>
      <c r="C12" s="12">
        <v>251492.2</v>
      </c>
      <c r="D12" s="12">
        <f t="shared" si="0"/>
        <v>27557.959999999963</v>
      </c>
      <c r="E12" s="12">
        <f>SUM(D12*100/C12)</f>
        <v>10.957779207466459</v>
      </c>
      <c r="F12" s="12">
        <v>184000</v>
      </c>
      <c r="G12" s="12">
        <f t="shared" si="1"/>
        <v>95050.15999999997</v>
      </c>
      <c r="H12" s="12">
        <f>SUM(G12*100/F12)</f>
        <v>51.657695652173906</v>
      </c>
      <c r="I12" s="12">
        <v>195000</v>
      </c>
      <c r="J12" s="12">
        <f t="shared" si="2"/>
        <v>84050.15999999997</v>
      </c>
      <c r="K12" s="12">
        <f>SUM(J12*100/I12)</f>
        <v>43.102646153846145</v>
      </c>
    </row>
    <row r="13" spans="1:11" s="10" customFormat="1" ht="18" customHeight="1">
      <c r="A13" s="11" t="s">
        <v>23</v>
      </c>
      <c r="B13" s="13">
        <v>0</v>
      </c>
      <c r="C13" s="13">
        <v>0</v>
      </c>
      <c r="D13" s="13">
        <f t="shared" si="0"/>
        <v>0</v>
      </c>
      <c r="E13" s="13">
        <v>0</v>
      </c>
      <c r="F13" s="14">
        <v>0</v>
      </c>
      <c r="G13" s="13">
        <f t="shared" si="1"/>
        <v>0</v>
      </c>
      <c r="H13" s="13">
        <v>0</v>
      </c>
      <c r="I13" s="14">
        <v>0</v>
      </c>
      <c r="J13" s="13">
        <f t="shared" si="2"/>
        <v>0</v>
      </c>
      <c r="K13" s="13">
        <v>0</v>
      </c>
    </row>
    <row r="14" spans="1:11" s="10" customFormat="1" ht="18" customHeight="1">
      <c r="A14" s="11" t="s">
        <v>24</v>
      </c>
      <c r="B14" s="12">
        <v>33985.83</v>
      </c>
      <c r="C14" s="13">
        <v>0</v>
      </c>
      <c r="D14" s="12">
        <f t="shared" si="0"/>
        <v>33985.83</v>
      </c>
      <c r="E14" s="13">
        <v>0</v>
      </c>
      <c r="F14" s="14">
        <v>0</v>
      </c>
      <c r="G14" s="13">
        <f t="shared" si="1"/>
        <v>33985.83</v>
      </c>
      <c r="H14" s="13">
        <v>0</v>
      </c>
      <c r="I14" s="14">
        <v>0</v>
      </c>
      <c r="J14" s="12">
        <f t="shared" si="2"/>
        <v>33985.83</v>
      </c>
      <c r="K14" s="13">
        <v>0</v>
      </c>
    </row>
    <row r="15" spans="1:11" s="10" customFormat="1" ht="18" customHeight="1">
      <c r="A15" s="11" t="s">
        <v>25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4">
        <v>0</v>
      </c>
      <c r="G15" s="13">
        <f t="shared" si="1"/>
        <v>0</v>
      </c>
      <c r="H15" s="13">
        <v>0</v>
      </c>
      <c r="I15" s="12">
        <v>700</v>
      </c>
      <c r="J15" s="12">
        <f t="shared" si="2"/>
        <v>-700</v>
      </c>
      <c r="K15" s="15" t="s">
        <v>26</v>
      </c>
    </row>
    <row r="16" spans="1:11" s="10" customFormat="1" ht="18" customHeight="1">
      <c r="A16" s="11" t="s">
        <v>27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4">
        <v>0</v>
      </c>
      <c r="G16" s="13">
        <f t="shared" si="1"/>
        <v>0</v>
      </c>
      <c r="H16" s="13">
        <v>0</v>
      </c>
      <c r="I16" s="14">
        <v>0</v>
      </c>
      <c r="J16" s="13">
        <f t="shared" si="2"/>
        <v>0</v>
      </c>
      <c r="K16" s="13">
        <v>0</v>
      </c>
    </row>
    <row r="17" spans="1:11" s="10" customFormat="1" ht="18" customHeight="1">
      <c r="A17" s="11" t="s">
        <v>28</v>
      </c>
      <c r="B17" s="12">
        <v>50615.05</v>
      </c>
      <c r="C17" s="12">
        <v>37607.58</v>
      </c>
      <c r="D17" s="12">
        <f t="shared" si="0"/>
        <v>13007.470000000001</v>
      </c>
      <c r="E17" s="12">
        <f>SUM(D17*100/C17)</f>
        <v>34.58736244129508</v>
      </c>
      <c r="F17" s="12">
        <v>48000</v>
      </c>
      <c r="G17" s="12">
        <f t="shared" si="1"/>
        <v>2615.050000000003</v>
      </c>
      <c r="H17" s="12">
        <f>SUM(G17*100/F17)</f>
        <v>5.44802083333334</v>
      </c>
      <c r="I17" s="12">
        <v>51000</v>
      </c>
      <c r="J17" s="12">
        <f t="shared" si="2"/>
        <v>-384.9499999999971</v>
      </c>
      <c r="K17" s="12">
        <f>SUM(J17*100/I17)</f>
        <v>-0.7548039215686217</v>
      </c>
    </row>
    <row r="18" spans="1:11" s="10" customFormat="1" ht="18" customHeight="1">
      <c r="A18" s="11" t="s">
        <v>29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4">
        <v>0</v>
      </c>
      <c r="G18" s="13">
        <f t="shared" si="1"/>
        <v>0</v>
      </c>
      <c r="H18" s="13">
        <v>0</v>
      </c>
      <c r="I18" s="14">
        <v>0</v>
      </c>
      <c r="J18" s="13">
        <f t="shared" si="2"/>
        <v>0</v>
      </c>
      <c r="K18" s="13">
        <v>0</v>
      </c>
    </row>
    <row r="19" spans="1:11" s="10" customFormat="1" ht="18" customHeight="1">
      <c r="A19" s="11" t="s">
        <v>30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4">
        <v>0</v>
      </c>
      <c r="G19" s="13">
        <f t="shared" si="1"/>
        <v>0</v>
      </c>
      <c r="H19" s="13">
        <v>0</v>
      </c>
      <c r="I19" s="14">
        <v>0</v>
      </c>
      <c r="J19" s="13">
        <f t="shared" si="2"/>
        <v>0</v>
      </c>
      <c r="K19" s="13">
        <v>0</v>
      </c>
    </row>
    <row r="20" spans="1:11" s="10" customFormat="1" ht="18" customHeight="1">
      <c r="A20" s="11" t="s">
        <v>31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4">
        <v>0</v>
      </c>
      <c r="G20" s="13">
        <f t="shared" si="1"/>
        <v>0</v>
      </c>
      <c r="H20" s="13">
        <v>0</v>
      </c>
      <c r="I20" s="14">
        <v>0</v>
      </c>
      <c r="J20" s="13">
        <f t="shared" si="2"/>
        <v>0</v>
      </c>
      <c r="K20" s="13">
        <v>0</v>
      </c>
    </row>
    <row r="21" spans="1:11" s="10" customFormat="1" ht="18" customHeight="1">
      <c r="A21" s="11" t="s">
        <v>32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4">
        <v>0</v>
      </c>
      <c r="G21" s="13">
        <f t="shared" si="1"/>
        <v>0</v>
      </c>
      <c r="H21" s="13">
        <v>0</v>
      </c>
      <c r="I21" s="14">
        <v>0</v>
      </c>
      <c r="J21" s="13">
        <f t="shared" si="2"/>
        <v>0</v>
      </c>
      <c r="K21" s="13">
        <v>0</v>
      </c>
    </row>
    <row r="22" spans="1:11" s="10" customFormat="1" ht="18" customHeight="1">
      <c r="A22" s="11" t="s">
        <v>33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4">
        <v>0</v>
      </c>
      <c r="G22" s="13">
        <f t="shared" si="1"/>
        <v>0</v>
      </c>
      <c r="H22" s="13">
        <v>0</v>
      </c>
      <c r="I22" s="14">
        <v>0</v>
      </c>
      <c r="J22" s="13">
        <f t="shared" si="2"/>
        <v>0</v>
      </c>
      <c r="K22" s="13">
        <v>0</v>
      </c>
    </row>
    <row r="23" spans="1:11" s="10" customFormat="1" ht="18" customHeight="1">
      <c r="A23" s="11" t="s">
        <v>34</v>
      </c>
      <c r="B23" s="12">
        <v>49354.31</v>
      </c>
      <c r="C23" s="12">
        <v>53167.44</v>
      </c>
      <c r="D23" s="12">
        <f t="shared" si="0"/>
        <v>-3813.1300000000047</v>
      </c>
      <c r="E23" s="12">
        <f>SUM(D23*100/C23)</f>
        <v>-7.171927029023787</v>
      </c>
      <c r="F23" s="12">
        <v>60200</v>
      </c>
      <c r="G23" s="12">
        <f t="shared" si="1"/>
        <v>-10845.690000000002</v>
      </c>
      <c r="H23" s="12">
        <f>SUM(G23*100/F23)</f>
        <v>-18.016096345514953</v>
      </c>
      <c r="I23" s="12">
        <v>62000</v>
      </c>
      <c r="J23" s="12">
        <f t="shared" si="2"/>
        <v>-12645.690000000002</v>
      </c>
      <c r="K23" s="12">
        <f>SUM(J23*100/I23)</f>
        <v>-20.39627419354839</v>
      </c>
    </row>
    <row r="24" spans="1:11" s="10" customFormat="1" ht="18" customHeight="1">
      <c r="A24" s="11" t="s">
        <v>35</v>
      </c>
      <c r="B24" s="12">
        <v>154352.69</v>
      </c>
      <c r="C24" s="12">
        <v>168293.45</v>
      </c>
      <c r="D24" s="12">
        <f t="shared" si="0"/>
        <v>-13940.76000000001</v>
      </c>
      <c r="E24" s="12">
        <f>SUM(D24*100/C24)</f>
        <v>-8.283602243581083</v>
      </c>
      <c r="F24" s="12">
        <v>148000</v>
      </c>
      <c r="G24" s="12">
        <f t="shared" si="1"/>
        <v>6352.690000000002</v>
      </c>
      <c r="H24" s="12">
        <f>SUM(G24*100/F24)</f>
        <v>4.292358108108109</v>
      </c>
      <c r="I24" s="12">
        <v>157000</v>
      </c>
      <c r="J24" s="12">
        <f t="shared" si="2"/>
        <v>-2647.3099999999977</v>
      </c>
      <c r="K24" s="12">
        <f>SUM(J24*100/I24)</f>
        <v>-1.6861847133757948</v>
      </c>
    </row>
    <row r="25" spans="1:11" s="10" customFormat="1" ht="18" customHeight="1">
      <c r="A25" s="11" t="s">
        <v>36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4">
        <v>0</v>
      </c>
      <c r="G25" s="13">
        <f t="shared" si="1"/>
        <v>0</v>
      </c>
      <c r="H25" s="13">
        <v>0</v>
      </c>
      <c r="I25" s="14">
        <v>0</v>
      </c>
      <c r="J25" s="13">
        <f t="shared" si="2"/>
        <v>0</v>
      </c>
      <c r="K25" s="13">
        <v>0</v>
      </c>
    </row>
    <row r="26" spans="1:11" s="10" customFormat="1" ht="18" customHeight="1">
      <c r="A26" s="11" t="s">
        <v>37</v>
      </c>
      <c r="B26" s="16" t="s">
        <v>38</v>
      </c>
      <c r="C26" s="16" t="s">
        <v>38</v>
      </c>
      <c r="D26" s="13" t="s">
        <v>38</v>
      </c>
      <c r="E26" s="13" t="s">
        <v>38</v>
      </c>
      <c r="F26" s="14" t="s">
        <v>38</v>
      </c>
      <c r="G26" s="13" t="s">
        <v>38</v>
      </c>
      <c r="H26" s="13" t="s">
        <v>38</v>
      </c>
      <c r="I26" s="14" t="s">
        <v>38</v>
      </c>
      <c r="J26" s="13" t="s">
        <v>38</v>
      </c>
      <c r="K26" s="13" t="s">
        <v>38</v>
      </c>
    </row>
    <row r="27" spans="1:11" s="10" customFormat="1" ht="18" customHeight="1">
      <c r="A27" s="11" t="s">
        <v>39</v>
      </c>
      <c r="B27" s="12">
        <v>31240</v>
      </c>
      <c r="C27" s="12">
        <v>40430</v>
      </c>
      <c r="D27" s="12">
        <f>SUM(B27-C27)</f>
        <v>-9190</v>
      </c>
      <c r="E27" s="12">
        <f aca="true" t="shared" si="3" ref="E27:E32">SUM(D27*100/C27)</f>
        <v>-22.730645560227554</v>
      </c>
      <c r="F27" s="17">
        <v>40800</v>
      </c>
      <c r="G27" s="12">
        <f>SUM(B27-F27)</f>
        <v>-9560</v>
      </c>
      <c r="H27" s="12">
        <f>SUM(G27*100/F27)</f>
        <v>-23.431372549019606</v>
      </c>
      <c r="I27" s="17">
        <v>40000</v>
      </c>
      <c r="J27" s="12">
        <f>SUM(B27-I27)</f>
        <v>-8760</v>
      </c>
      <c r="K27" s="12">
        <f>SUM(J27*100/I27)</f>
        <v>-21.9</v>
      </c>
    </row>
    <row r="28" spans="1:11" s="10" customFormat="1" ht="18" customHeight="1">
      <c r="A28" s="11" t="s">
        <v>40</v>
      </c>
      <c r="B28" s="12">
        <v>9880</v>
      </c>
      <c r="C28" s="12">
        <v>8440</v>
      </c>
      <c r="D28" s="12">
        <f>SUM(B28-C28)</f>
        <v>1440</v>
      </c>
      <c r="E28" s="12">
        <f t="shared" si="3"/>
        <v>17.061611374407583</v>
      </c>
      <c r="F28" s="17">
        <v>5700</v>
      </c>
      <c r="G28" s="12">
        <f>SUM(B28-F28)</f>
        <v>4180</v>
      </c>
      <c r="H28" s="12">
        <f>SUM(G28*100/F28)</f>
        <v>73.33333333333333</v>
      </c>
      <c r="I28" s="17">
        <v>6000</v>
      </c>
      <c r="J28" s="12">
        <f>SUM(B28-I28)</f>
        <v>3880</v>
      </c>
      <c r="K28" s="12">
        <f>SUM(J28*100/I28)</f>
        <v>64.66666666666667</v>
      </c>
    </row>
    <row r="29" spans="1:11" s="10" customFormat="1" ht="18" customHeight="1">
      <c r="A29" s="11" t="s">
        <v>41</v>
      </c>
      <c r="B29" s="12">
        <v>120</v>
      </c>
      <c r="C29" s="12">
        <v>260</v>
      </c>
      <c r="D29" s="12">
        <f>SUM(B29-C29)</f>
        <v>-140</v>
      </c>
      <c r="E29" s="12">
        <f t="shared" si="3"/>
        <v>-53.84615384615385</v>
      </c>
      <c r="F29" s="14">
        <v>0</v>
      </c>
      <c r="G29" s="12">
        <f>SUM(B29-F29)</f>
        <v>120</v>
      </c>
      <c r="H29" s="13">
        <v>0</v>
      </c>
      <c r="I29" s="14">
        <v>0</v>
      </c>
      <c r="J29" s="12">
        <f>SUM(B29-I29)</f>
        <v>120</v>
      </c>
      <c r="K29" s="13">
        <v>0</v>
      </c>
    </row>
    <row r="30" spans="1:11" s="10" customFormat="1" ht="18" customHeight="1">
      <c r="A30" s="18" t="s">
        <v>42</v>
      </c>
      <c r="B30" s="12">
        <v>480</v>
      </c>
      <c r="C30" s="12">
        <v>1160</v>
      </c>
      <c r="D30" s="12">
        <f>SUM(B30-C30)</f>
        <v>-680</v>
      </c>
      <c r="E30" s="12">
        <f t="shared" si="3"/>
        <v>-58.62068965517241</v>
      </c>
      <c r="F30" s="19">
        <v>1200</v>
      </c>
      <c r="G30" s="12">
        <f>SUM(B30-F30)</f>
        <v>-720</v>
      </c>
      <c r="H30" s="12">
        <f>SUM(G30*100/F30)</f>
        <v>-60</v>
      </c>
      <c r="I30" s="12">
        <v>1200</v>
      </c>
      <c r="J30" s="12">
        <f>SUM(B30-I30)</f>
        <v>-720</v>
      </c>
      <c r="K30" s="12">
        <f>SUM(J30*100/I30)</f>
        <v>-60</v>
      </c>
    </row>
    <row r="31" spans="1:11" s="10" customFormat="1" ht="18" customHeight="1">
      <c r="A31" s="20" t="s">
        <v>43</v>
      </c>
      <c r="B31" s="21">
        <v>37939.5</v>
      </c>
      <c r="C31" s="21">
        <v>67642.55</v>
      </c>
      <c r="D31" s="21">
        <f>SUM(B31-C31)</f>
        <v>-29703.050000000003</v>
      </c>
      <c r="E31" s="21">
        <f t="shared" si="3"/>
        <v>-43.91178333755898</v>
      </c>
      <c r="F31" s="22">
        <v>37600</v>
      </c>
      <c r="G31" s="21">
        <f>SUM(B31-F31)</f>
        <v>339.5</v>
      </c>
      <c r="H31" s="21">
        <f>SUM(G31*100/F31)</f>
        <v>0.9029255319148937</v>
      </c>
      <c r="I31" s="21">
        <v>62800</v>
      </c>
      <c r="J31" s="21">
        <f>SUM(B31-I31)</f>
        <v>-24860.5</v>
      </c>
      <c r="K31" s="21">
        <f>SUM(J31*100/I31)</f>
        <v>-39.586783439490446</v>
      </c>
    </row>
    <row r="32" spans="1:11" s="10" customFormat="1" ht="18" customHeight="1" thickBot="1">
      <c r="A32" s="23" t="s">
        <v>44</v>
      </c>
      <c r="B32" s="24">
        <f>SUM(B7:B31)</f>
        <v>4491555423.13</v>
      </c>
      <c r="C32" s="24">
        <f>SUM(C7:C31)</f>
        <v>2894466632.41</v>
      </c>
      <c r="D32" s="24">
        <f>SUM(D7:D31)</f>
        <v>1597088790.72</v>
      </c>
      <c r="E32" s="24">
        <f t="shared" si="3"/>
        <v>55.177308759998624</v>
      </c>
      <c r="F32" s="24">
        <f>SUM(F7:F31)</f>
        <v>3168102500</v>
      </c>
      <c r="G32" s="24">
        <f>SUM(G7:G31)</f>
        <v>1323452923.13</v>
      </c>
      <c r="H32" s="24">
        <f>SUM(G32*100/F32)</f>
        <v>41.77430885301218</v>
      </c>
      <c r="I32" s="24">
        <f>SUM(I7:I31)</f>
        <v>4396272700</v>
      </c>
      <c r="J32" s="24">
        <f>SUM(J7:J31)</f>
        <v>95282723.13000014</v>
      </c>
      <c r="K32" s="24">
        <f>SUM(J32*100/I32)</f>
        <v>2.167352428569778</v>
      </c>
    </row>
    <row r="33" spans="1:11" s="10" customFormat="1" ht="18" customHeight="1" thickTop="1">
      <c r="A33" s="25"/>
      <c r="B33" s="27"/>
      <c r="C33" s="27"/>
      <c r="D33" s="28"/>
      <c r="E33" s="28"/>
      <c r="F33" s="29"/>
      <c r="G33" s="28"/>
      <c r="H33" s="28"/>
      <c r="I33" s="29"/>
      <c r="J33" s="30" t="s">
        <v>45</v>
      </c>
      <c r="K33" s="30"/>
    </row>
    <row r="34" spans="1:11" s="31" customFormat="1" ht="18" customHeight="1">
      <c r="A34" s="32" t="s">
        <v>46</v>
      </c>
      <c r="B34" s="33"/>
      <c r="C34" s="33"/>
      <c r="D34" s="33"/>
      <c r="E34" s="33"/>
      <c r="F34" s="33"/>
      <c r="G34" s="26"/>
      <c r="H34" s="26"/>
      <c r="I34" s="26"/>
      <c r="J34" s="26"/>
      <c r="K34" s="26"/>
    </row>
    <row r="35" spans="2:11" ht="18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18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18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</row>
  </sheetData>
  <sheetProtection/>
  <mergeCells count="14">
    <mergeCell ref="G5:G6"/>
    <mergeCell ref="H5:H6"/>
    <mergeCell ref="J5:J6"/>
    <mergeCell ref="K5:K6"/>
    <mergeCell ref="A1:K1"/>
    <mergeCell ref="A2:K2"/>
    <mergeCell ref="A3:K3"/>
    <mergeCell ref="A4:A6"/>
    <mergeCell ref="B4:C4"/>
    <mergeCell ref="D4:E4"/>
    <mergeCell ref="G4:H4"/>
    <mergeCell ref="J4:K4"/>
    <mergeCell ref="D5:D6"/>
    <mergeCell ref="E5:E6"/>
  </mergeCells>
  <printOptions/>
  <pageMargins left="0.39" right="0.24" top="0.24" bottom="0.04" header="0.24" footer="0.0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sabae</cp:lastModifiedBy>
  <cp:lastPrinted>2010-10-07T03:48:59Z</cp:lastPrinted>
  <dcterms:created xsi:type="dcterms:W3CDTF">2005-11-08T03:39:39Z</dcterms:created>
  <dcterms:modified xsi:type="dcterms:W3CDTF">2012-11-27T07:49:14Z</dcterms:modified>
  <cp:category/>
  <cp:version/>
  <cp:contentType/>
  <cp:contentStatus/>
</cp:coreProperties>
</file>