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ตัวชี้วัดประเด็นที่ 5\ประเด็นที่ 5 2562\Final 141218\"/>
    </mc:Choice>
  </mc:AlternateContent>
  <bookViews>
    <workbookView xWindow="0" yWindow="0" windowWidth="23040" windowHeight="10215" activeTab="1"/>
  </bookViews>
  <sheets>
    <sheet name="cover" sheetId="4" r:id="rId1"/>
    <sheet name="ตารางสรุปคะแนน" sheetId="2" r:id="rId2"/>
    <sheet name="นครปฐม 1" sheetId="3" r:id="rId3"/>
    <sheet name="นครปฐม 2" sheetId="81" r:id="rId4"/>
    <sheet name="กาญจนบุรี" sheetId="80" r:id="rId5"/>
    <sheet name="กาญจนบุรีสาขาเมือง" sheetId="79" r:id="rId6"/>
    <sheet name="กาญจนบุรีสาขาท่าม่วง" sheetId="5" r:id="rId7"/>
    <sheet name="กาญจนบุรีสาขาบ่อพลอย" sheetId="6" r:id="rId8"/>
    <sheet name="กาญจนบุรีสาขาสังขละบุรี" sheetId="26" r:id="rId9"/>
    <sheet name="ประจวบคีรีขันธ์" sheetId="71" r:id="rId10"/>
    <sheet name="ประจวบคีรีขันธ์สาขาเมือง " sheetId="70" r:id="rId11"/>
    <sheet name="ประจวบคีรีขันธ์สาขาบางสะพาน" sheetId="27" r:id="rId12"/>
    <sheet name="ประจวบคีรีขันธ์สาขาหัวหิน" sheetId="30" r:id="rId13"/>
    <sheet name="เพชรบุรี" sheetId="32" r:id="rId14"/>
    <sheet name="เพชรบุรีสาขาเมือง " sheetId="33" r:id="rId15"/>
    <sheet name="เพชรบุรีสาขาชะอำ" sheetId="34" r:id="rId16"/>
    <sheet name="ราชบุรี" sheetId="83" r:id="rId17"/>
    <sheet name="ราชบุรีสาขาเมืองราชบุรี " sheetId="82" r:id="rId18"/>
    <sheet name="ราชบุรีสาขาจอมบึง" sheetId="37" r:id="rId19"/>
    <sheet name="ราชบุรีสาขาบ้านโป่ง" sheetId="38" r:id="rId20"/>
    <sheet name="สมุทรสงคราม" sheetId="39" r:id="rId21"/>
    <sheet name="สมุทรสาคร" sheetId="41" r:id="rId22"/>
    <sheet name="สุพรรณบุรี" sheetId="42" r:id="rId23"/>
    <sheet name="สุพรรณบุรีสาขาเมือง " sheetId="43" r:id="rId24"/>
    <sheet name="สุพรรณบุรีสาขาเดิมบางนางบวช " sheetId="53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3" l="1"/>
  <c r="F37" i="2"/>
  <c r="D34" i="2"/>
  <c r="C34" i="2"/>
  <c r="E14" i="2"/>
  <c r="E28" i="2" l="1"/>
  <c r="E29" i="2"/>
  <c r="E34" i="2"/>
  <c r="B2" i="53" l="1"/>
  <c r="B2" i="43"/>
  <c r="B2" i="42"/>
  <c r="B2" i="41"/>
  <c r="B2" i="39"/>
  <c r="B2" i="38"/>
  <c r="B2" i="37"/>
  <c r="E25" i="2"/>
  <c r="D25" i="2"/>
  <c r="C25" i="2"/>
  <c r="B2" i="82"/>
  <c r="E24" i="2"/>
  <c r="D24" i="2"/>
  <c r="C24" i="2"/>
  <c r="B2" i="83"/>
  <c r="F101" i="83"/>
  <c r="F99" i="83"/>
  <c r="F97" i="83"/>
  <c r="F96" i="83"/>
  <c r="F95" i="83"/>
  <c r="F92" i="83"/>
  <c r="F90" i="83"/>
  <c r="F88" i="83"/>
  <c r="F86" i="83"/>
  <c r="F85" i="83"/>
  <c r="F83" i="83"/>
  <c r="F82" i="83"/>
  <c r="F79" i="83"/>
  <c r="F78" i="83"/>
  <c r="F76" i="83"/>
  <c r="F75" i="83"/>
  <c r="F73" i="83"/>
  <c r="F72" i="83"/>
  <c r="F70" i="83"/>
  <c r="F68" i="83"/>
  <c r="F67" i="83"/>
  <c r="F64" i="83"/>
  <c r="F59" i="83"/>
  <c r="F58" i="83"/>
  <c r="F57" i="83"/>
  <c r="F55" i="83"/>
  <c r="F54" i="83"/>
  <c r="F53" i="83"/>
  <c r="F51" i="83"/>
  <c r="F50" i="83"/>
  <c r="F49" i="83"/>
  <c r="F48" i="83"/>
  <c r="F47" i="83"/>
  <c r="F46" i="83"/>
  <c r="F43" i="83"/>
  <c r="F42" i="83"/>
  <c r="F39" i="83"/>
  <c r="F37" i="83"/>
  <c r="F36" i="83"/>
  <c r="F35" i="83"/>
  <c r="F34" i="83"/>
  <c r="F33" i="83"/>
  <c r="F32" i="83"/>
  <c r="F31" i="83"/>
  <c r="F29" i="83"/>
  <c r="F28" i="83"/>
  <c r="F26" i="83"/>
  <c r="F25" i="83"/>
  <c r="F23" i="83"/>
  <c r="F22" i="83"/>
  <c r="F20" i="83"/>
  <c r="F18" i="83"/>
  <c r="F105" i="83" s="1"/>
  <c r="G105" i="83" s="1"/>
  <c r="F17" i="83"/>
  <c r="F16" i="83"/>
  <c r="F15" i="83"/>
  <c r="F13" i="83"/>
  <c r="F106" i="83" s="1"/>
  <c r="G106" i="83" s="1"/>
  <c r="F11" i="83"/>
  <c r="F10" i="83"/>
  <c r="F8" i="83"/>
  <c r="F104" i="83" s="1"/>
  <c r="G104" i="83" s="1"/>
  <c r="F7" i="83"/>
  <c r="F101" i="82"/>
  <c r="F99" i="82"/>
  <c r="F97" i="82"/>
  <c r="F96" i="82"/>
  <c r="F95" i="82"/>
  <c r="F92" i="82"/>
  <c r="F90" i="82"/>
  <c r="F88" i="82"/>
  <c r="F86" i="82"/>
  <c r="F85" i="82"/>
  <c r="F83" i="82"/>
  <c r="F82" i="82"/>
  <c r="F79" i="82"/>
  <c r="F78" i="82"/>
  <c r="F76" i="82"/>
  <c r="F75" i="82"/>
  <c r="F73" i="82"/>
  <c r="F72" i="82"/>
  <c r="F70" i="82"/>
  <c r="F68" i="82"/>
  <c r="F67" i="82"/>
  <c r="F64" i="82"/>
  <c r="F59" i="82"/>
  <c r="F58" i="82"/>
  <c r="F57" i="82"/>
  <c r="F55" i="82"/>
  <c r="F54" i="82"/>
  <c r="F53" i="82"/>
  <c r="F51" i="82"/>
  <c r="F50" i="82"/>
  <c r="F49" i="82"/>
  <c r="F48" i="82"/>
  <c r="F47" i="82"/>
  <c r="F46" i="82"/>
  <c r="F43" i="82"/>
  <c r="F42" i="82"/>
  <c r="F39" i="82"/>
  <c r="F37" i="82"/>
  <c r="F36" i="82"/>
  <c r="F35" i="82"/>
  <c r="F34" i="82"/>
  <c r="F33" i="82"/>
  <c r="F32" i="82"/>
  <c r="F31" i="82"/>
  <c r="F29" i="82"/>
  <c r="F28" i="82"/>
  <c r="F26" i="82"/>
  <c r="F25" i="82"/>
  <c r="F23" i="82"/>
  <c r="F22" i="82"/>
  <c r="F20" i="82"/>
  <c r="F18" i="82"/>
  <c r="F17" i="82"/>
  <c r="F16" i="82"/>
  <c r="F15" i="82"/>
  <c r="F13" i="82"/>
  <c r="F106" i="82" s="1"/>
  <c r="G106" i="82" s="1"/>
  <c r="F11" i="82"/>
  <c r="F105" i="82" s="1"/>
  <c r="G105" i="82" s="1"/>
  <c r="F10" i="82"/>
  <c r="F8" i="82"/>
  <c r="F7" i="82"/>
  <c r="F104" i="82" s="1"/>
  <c r="G104" i="82" s="1"/>
  <c r="B2" i="34"/>
  <c r="B2" i="33"/>
  <c r="B2" i="32"/>
  <c r="B2" i="30"/>
  <c r="F104" i="71"/>
  <c r="B2" i="27"/>
  <c r="B2" i="70"/>
  <c r="B2" i="71"/>
  <c r="B2" i="26"/>
  <c r="B2" i="6"/>
  <c r="B2" i="5"/>
  <c r="E10" i="2"/>
  <c r="D10" i="2"/>
  <c r="C10" i="2"/>
  <c r="B2" i="79"/>
  <c r="E9" i="2"/>
  <c r="D9" i="2"/>
  <c r="C9" i="2"/>
  <c r="B2" i="80"/>
  <c r="E8" i="2"/>
  <c r="D8" i="2"/>
  <c r="C8" i="2"/>
  <c r="B2" i="81"/>
  <c r="F101" i="81"/>
  <c r="F99" i="81"/>
  <c r="F97" i="81"/>
  <c r="F96" i="81"/>
  <c r="F95" i="81"/>
  <c r="F92" i="81"/>
  <c r="F90" i="81"/>
  <c r="F88" i="81"/>
  <c r="F86" i="81"/>
  <c r="F85" i="81"/>
  <c r="F83" i="81"/>
  <c r="F82" i="81"/>
  <c r="F79" i="81"/>
  <c r="F78" i="81"/>
  <c r="F76" i="81"/>
  <c r="F75" i="81"/>
  <c r="F73" i="81"/>
  <c r="F72" i="81"/>
  <c r="F70" i="81"/>
  <c r="F68" i="81"/>
  <c r="F67" i="81"/>
  <c r="F64" i="81"/>
  <c r="F59" i="81"/>
  <c r="F58" i="81"/>
  <c r="F57" i="81"/>
  <c r="F55" i="81"/>
  <c r="F54" i="81"/>
  <c r="F53" i="81"/>
  <c r="F51" i="81"/>
  <c r="F50" i="81"/>
  <c r="F49" i="81"/>
  <c r="F48" i="81"/>
  <c r="F47" i="81"/>
  <c r="F46" i="81"/>
  <c r="F43" i="81"/>
  <c r="F42" i="81"/>
  <c r="F39" i="81"/>
  <c r="F37" i="81"/>
  <c r="F36" i="81"/>
  <c r="F35" i="81"/>
  <c r="F34" i="81"/>
  <c r="F33" i="81"/>
  <c r="F32" i="81"/>
  <c r="F31" i="81"/>
  <c r="F29" i="81"/>
  <c r="F28" i="81"/>
  <c r="F26" i="81"/>
  <c r="F25" i="81"/>
  <c r="F23" i="81"/>
  <c r="F22" i="81"/>
  <c r="F20" i="81"/>
  <c r="F18" i="81"/>
  <c r="F17" i="81"/>
  <c r="F16" i="81"/>
  <c r="F15" i="81"/>
  <c r="F13" i="81"/>
  <c r="F106" i="81" s="1"/>
  <c r="G106" i="81" s="1"/>
  <c r="F11" i="81"/>
  <c r="F105" i="81" s="1"/>
  <c r="G105" i="81" s="1"/>
  <c r="F10" i="81"/>
  <c r="F104" i="81" s="1"/>
  <c r="G104" i="81" s="1"/>
  <c r="F8" i="81"/>
  <c r="F7" i="81"/>
  <c r="F101" i="80"/>
  <c r="F99" i="80"/>
  <c r="F97" i="80"/>
  <c r="F96" i="80"/>
  <c r="F95" i="80"/>
  <c r="F92" i="80"/>
  <c r="F90" i="80"/>
  <c r="F88" i="80"/>
  <c r="F86" i="80"/>
  <c r="F85" i="80"/>
  <c r="F83" i="80"/>
  <c r="F82" i="80"/>
  <c r="F79" i="80"/>
  <c r="F78" i="80"/>
  <c r="F76" i="80"/>
  <c r="F75" i="80"/>
  <c r="F73" i="80"/>
  <c r="F72" i="80"/>
  <c r="F70" i="80"/>
  <c r="F68" i="80"/>
  <c r="F67" i="80"/>
  <c r="F64" i="80"/>
  <c r="F59" i="80"/>
  <c r="F58" i="80"/>
  <c r="F57" i="80"/>
  <c r="F55" i="80"/>
  <c r="F54" i="80"/>
  <c r="F53" i="80"/>
  <c r="F51" i="80"/>
  <c r="F50" i="80"/>
  <c r="F49" i="80"/>
  <c r="F48" i="80"/>
  <c r="F47" i="80"/>
  <c r="F46" i="80"/>
  <c r="F43" i="80"/>
  <c r="F42" i="80"/>
  <c r="F39" i="80"/>
  <c r="F37" i="80"/>
  <c r="F36" i="80"/>
  <c r="F35" i="80"/>
  <c r="F34" i="80"/>
  <c r="F33" i="80"/>
  <c r="F32" i="80"/>
  <c r="F31" i="80"/>
  <c r="F29" i="80"/>
  <c r="F28" i="80"/>
  <c r="F26" i="80"/>
  <c r="F25" i="80"/>
  <c r="F23" i="80"/>
  <c r="F22" i="80"/>
  <c r="F20" i="80"/>
  <c r="F18" i="80"/>
  <c r="F17" i="80"/>
  <c r="F16" i="80"/>
  <c r="F15" i="80"/>
  <c r="F13" i="80"/>
  <c r="F106" i="80" s="1"/>
  <c r="G106" i="80" s="1"/>
  <c r="F11" i="80"/>
  <c r="F105" i="80" s="1"/>
  <c r="G105" i="80" s="1"/>
  <c r="F10" i="80"/>
  <c r="F8" i="80"/>
  <c r="F7" i="80"/>
  <c r="F104" i="80" s="1"/>
  <c r="G104" i="80" s="1"/>
  <c r="F101" i="79"/>
  <c r="F99" i="79"/>
  <c r="F97" i="79"/>
  <c r="F96" i="79"/>
  <c r="F95" i="79"/>
  <c r="F92" i="79"/>
  <c r="F90" i="79"/>
  <c r="F88" i="79"/>
  <c r="F86" i="79"/>
  <c r="F85" i="79"/>
  <c r="F83" i="79"/>
  <c r="F82" i="79"/>
  <c r="F79" i="79"/>
  <c r="F78" i="79"/>
  <c r="F76" i="79"/>
  <c r="F75" i="79"/>
  <c r="F73" i="79"/>
  <c r="F72" i="79"/>
  <c r="F70" i="79"/>
  <c r="F68" i="79"/>
  <c r="F67" i="79"/>
  <c r="F64" i="79"/>
  <c r="F59" i="79"/>
  <c r="F58" i="79"/>
  <c r="F57" i="79"/>
  <c r="F55" i="79"/>
  <c r="F54" i="79"/>
  <c r="F53" i="79"/>
  <c r="F51" i="79"/>
  <c r="F50" i="79"/>
  <c r="F49" i="79"/>
  <c r="F48" i="79"/>
  <c r="F47" i="79"/>
  <c r="F46" i="79"/>
  <c r="F43" i="79"/>
  <c r="F42" i="79"/>
  <c r="F39" i="79"/>
  <c r="F37" i="79"/>
  <c r="F36" i="79"/>
  <c r="F35" i="79"/>
  <c r="F34" i="79"/>
  <c r="F33" i="79"/>
  <c r="F32" i="79"/>
  <c r="F31" i="79"/>
  <c r="F29" i="79"/>
  <c r="F28" i="79"/>
  <c r="F26" i="79"/>
  <c r="F25" i="79"/>
  <c r="F23" i="79"/>
  <c r="F22" i="79"/>
  <c r="F20" i="79"/>
  <c r="F18" i="79"/>
  <c r="F17" i="79"/>
  <c r="F16" i="79"/>
  <c r="F15" i="79"/>
  <c r="F13" i="79"/>
  <c r="F106" i="79" s="1"/>
  <c r="G106" i="79" s="1"/>
  <c r="F11" i="79"/>
  <c r="F105" i="79" s="1"/>
  <c r="G105" i="79" s="1"/>
  <c r="F10" i="79"/>
  <c r="F8" i="79"/>
  <c r="F104" i="79" s="1"/>
  <c r="G104" i="79" s="1"/>
  <c r="F7" i="79"/>
  <c r="B2" i="3"/>
  <c r="E16" i="2" l="1"/>
  <c r="D16" i="2"/>
  <c r="C16" i="2"/>
  <c r="C15" i="2"/>
  <c r="F101" i="71"/>
  <c r="F99" i="71"/>
  <c r="F105" i="71" s="1"/>
  <c r="F97" i="71"/>
  <c r="F96" i="71"/>
  <c r="F95" i="71"/>
  <c r="F92" i="71"/>
  <c r="F90" i="71"/>
  <c r="F88" i="71"/>
  <c r="F86" i="71"/>
  <c r="F85" i="71"/>
  <c r="F83" i="71"/>
  <c r="F82" i="71"/>
  <c r="F79" i="71"/>
  <c r="F78" i="71"/>
  <c r="F76" i="71"/>
  <c r="F75" i="71"/>
  <c r="F73" i="71"/>
  <c r="F72" i="71"/>
  <c r="F70" i="71"/>
  <c r="F68" i="71"/>
  <c r="F67" i="71"/>
  <c r="F64" i="71"/>
  <c r="F59" i="71"/>
  <c r="F58" i="71"/>
  <c r="F57" i="71"/>
  <c r="F55" i="71"/>
  <c r="F54" i="71"/>
  <c r="F53" i="71"/>
  <c r="F51" i="71"/>
  <c r="F50" i="71"/>
  <c r="F49" i="71"/>
  <c r="F48" i="71"/>
  <c r="F47" i="71"/>
  <c r="F46" i="71"/>
  <c r="F43" i="71"/>
  <c r="F42" i="71"/>
  <c r="F39" i="71"/>
  <c r="F37" i="71"/>
  <c r="F36" i="71"/>
  <c r="F35" i="71"/>
  <c r="F34" i="71"/>
  <c r="F33" i="71"/>
  <c r="F32" i="71"/>
  <c r="F31" i="71"/>
  <c r="F29" i="71"/>
  <c r="F28" i="71"/>
  <c r="F26" i="71"/>
  <c r="F25" i="71"/>
  <c r="F23" i="71"/>
  <c r="F22" i="71"/>
  <c r="F20" i="71"/>
  <c r="F18" i="71"/>
  <c r="F17" i="71"/>
  <c r="F16" i="71"/>
  <c r="F15" i="71"/>
  <c r="F13" i="71"/>
  <c r="F106" i="71" s="1"/>
  <c r="G106" i="71" s="1"/>
  <c r="E15" i="2" s="1"/>
  <c r="F11" i="71"/>
  <c r="F10" i="71"/>
  <c r="F8" i="71"/>
  <c r="F7" i="71"/>
  <c r="G104" i="71" s="1"/>
  <c r="F101" i="70"/>
  <c r="F99" i="70"/>
  <c r="F97" i="70"/>
  <c r="F96" i="70"/>
  <c r="F95" i="70"/>
  <c r="F92" i="70"/>
  <c r="F90" i="70"/>
  <c r="F88" i="70"/>
  <c r="F86" i="70"/>
  <c r="F85" i="70"/>
  <c r="F83" i="70"/>
  <c r="F82" i="70"/>
  <c r="F79" i="70"/>
  <c r="F78" i="70"/>
  <c r="F76" i="70"/>
  <c r="F75" i="70"/>
  <c r="F73" i="70"/>
  <c r="F72" i="70"/>
  <c r="F70" i="70"/>
  <c r="F68" i="70"/>
  <c r="F67" i="70"/>
  <c r="F64" i="70"/>
  <c r="F59" i="70"/>
  <c r="F58" i="70"/>
  <c r="F57" i="70"/>
  <c r="F55" i="70"/>
  <c r="F54" i="70"/>
  <c r="F53" i="70"/>
  <c r="F51" i="70"/>
  <c r="F50" i="70"/>
  <c r="F49" i="70"/>
  <c r="F48" i="70"/>
  <c r="F47" i="70"/>
  <c r="F46" i="70"/>
  <c r="F43" i="70"/>
  <c r="F42" i="70"/>
  <c r="F39" i="70"/>
  <c r="F37" i="70"/>
  <c r="F36" i="70"/>
  <c r="F35" i="70"/>
  <c r="F34" i="70"/>
  <c r="F33" i="70"/>
  <c r="F32" i="70"/>
  <c r="F31" i="70"/>
  <c r="F29" i="70"/>
  <c r="F28" i="70"/>
  <c r="F26" i="70"/>
  <c r="F25" i="70"/>
  <c r="F23" i="70"/>
  <c r="F22" i="70"/>
  <c r="F20" i="70"/>
  <c r="F18" i="70"/>
  <c r="F17" i="70"/>
  <c r="F16" i="70"/>
  <c r="F15" i="70"/>
  <c r="F13" i="70"/>
  <c r="F106" i="70" s="1"/>
  <c r="G106" i="70" s="1"/>
  <c r="F11" i="70"/>
  <c r="F105" i="70" s="1"/>
  <c r="G105" i="70" s="1"/>
  <c r="F10" i="70"/>
  <c r="F8" i="70"/>
  <c r="F7" i="70"/>
  <c r="F104" i="70" s="1"/>
  <c r="G104" i="70" s="1"/>
  <c r="C7" i="2"/>
  <c r="G105" i="71" l="1"/>
  <c r="D15" i="2" s="1"/>
  <c r="E33" i="2" l="1"/>
  <c r="D33" i="2"/>
  <c r="C33" i="2"/>
  <c r="F101" i="53"/>
  <c r="F99" i="53"/>
  <c r="F97" i="53"/>
  <c r="F96" i="53"/>
  <c r="F95" i="53"/>
  <c r="F92" i="53"/>
  <c r="F90" i="53"/>
  <c r="F88" i="53"/>
  <c r="F86" i="53"/>
  <c r="F85" i="53"/>
  <c r="F83" i="53"/>
  <c r="F82" i="53"/>
  <c r="F79" i="53"/>
  <c r="F78" i="53"/>
  <c r="F76" i="53"/>
  <c r="F75" i="53"/>
  <c r="F73" i="53"/>
  <c r="F72" i="53"/>
  <c r="F70" i="53"/>
  <c r="F68" i="53"/>
  <c r="F67" i="53"/>
  <c r="F64" i="53"/>
  <c r="F59" i="53"/>
  <c r="F58" i="53"/>
  <c r="F57" i="53"/>
  <c r="F55" i="53"/>
  <c r="F54" i="53"/>
  <c r="F53" i="53"/>
  <c r="F51" i="53"/>
  <c r="F50" i="53"/>
  <c r="F49" i="53"/>
  <c r="F48" i="53"/>
  <c r="F47" i="53"/>
  <c r="F46" i="53"/>
  <c r="F43" i="53"/>
  <c r="F42" i="53"/>
  <c r="F39" i="53"/>
  <c r="F37" i="53"/>
  <c r="F36" i="53"/>
  <c r="F35" i="53"/>
  <c r="F34" i="53"/>
  <c r="F33" i="53"/>
  <c r="F32" i="53"/>
  <c r="F31" i="53"/>
  <c r="F29" i="53"/>
  <c r="F28" i="53"/>
  <c r="F26" i="53"/>
  <c r="F25" i="53"/>
  <c r="F23" i="53"/>
  <c r="F22" i="53"/>
  <c r="F20" i="53"/>
  <c r="F18" i="53"/>
  <c r="F17" i="53"/>
  <c r="F16" i="53"/>
  <c r="F15" i="53"/>
  <c r="F13" i="53"/>
  <c r="F106" i="53" s="1"/>
  <c r="G106" i="53" s="1"/>
  <c r="F11" i="53"/>
  <c r="F105" i="53" s="1"/>
  <c r="G105" i="53" s="1"/>
  <c r="F10" i="53"/>
  <c r="F8" i="53"/>
  <c r="F7" i="53"/>
  <c r="F104" i="53" s="1"/>
  <c r="G104" i="53" s="1"/>
  <c r="E13" i="2" l="1"/>
  <c r="D13" i="2"/>
  <c r="C13" i="2"/>
  <c r="E17" i="2"/>
  <c r="D17" i="2"/>
  <c r="D19" i="2" s="1"/>
  <c r="C17" i="2"/>
  <c r="E20" i="2"/>
  <c r="D20" i="2"/>
  <c r="C20" i="2"/>
  <c r="E18" i="2"/>
  <c r="D18" i="2"/>
  <c r="C18" i="2"/>
  <c r="E22" i="2"/>
  <c r="D22" i="2"/>
  <c r="C22" i="2"/>
  <c r="E21" i="2"/>
  <c r="D21" i="2"/>
  <c r="C21" i="2"/>
  <c r="E26" i="2"/>
  <c r="D26" i="2"/>
  <c r="C26" i="2"/>
  <c r="C28" i="2" s="1"/>
  <c r="D29" i="2"/>
  <c r="C29" i="2"/>
  <c r="E27" i="2"/>
  <c r="D27" i="2"/>
  <c r="C27" i="2"/>
  <c r="E31" i="2"/>
  <c r="D31" i="2"/>
  <c r="C31" i="2"/>
  <c r="E30" i="2"/>
  <c r="D30" i="2"/>
  <c r="C30" i="2"/>
  <c r="E32" i="2"/>
  <c r="D32" i="2"/>
  <c r="C32" i="2"/>
  <c r="F101" i="43"/>
  <c r="F106" i="43" s="1"/>
  <c r="G106" i="43" s="1"/>
  <c r="F99" i="43"/>
  <c r="F97" i="43"/>
  <c r="F96" i="43"/>
  <c r="F95" i="43"/>
  <c r="F92" i="43"/>
  <c r="F90" i="43"/>
  <c r="F88" i="43"/>
  <c r="F86" i="43"/>
  <c r="F85" i="43"/>
  <c r="F83" i="43"/>
  <c r="F82" i="43"/>
  <c r="F79" i="43"/>
  <c r="F78" i="43"/>
  <c r="F76" i="43"/>
  <c r="F75" i="43"/>
  <c r="F73" i="43"/>
  <c r="F72" i="43"/>
  <c r="F70" i="43"/>
  <c r="F68" i="43"/>
  <c r="F67" i="43"/>
  <c r="F64" i="43"/>
  <c r="F59" i="43"/>
  <c r="F58" i="43"/>
  <c r="F57" i="43"/>
  <c r="F55" i="43"/>
  <c r="F54" i="43"/>
  <c r="F53" i="43"/>
  <c r="F51" i="43"/>
  <c r="F50" i="43"/>
  <c r="F49" i="43"/>
  <c r="F48" i="43"/>
  <c r="F47" i="43"/>
  <c r="F46" i="43"/>
  <c r="F43" i="43"/>
  <c r="F42" i="43"/>
  <c r="F39" i="43"/>
  <c r="F37" i="43"/>
  <c r="F36" i="43"/>
  <c r="F35" i="43"/>
  <c r="F34" i="43"/>
  <c r="F33" i="43"/>
  <c r="F32" i="43"/>
  <c r="F31" i="43"/>
  <c r="F29" i="43"/>
  <c r="F28" i="43"/>
  <c r="F26" i="43"/>
  <c r="F25" i="43"/>
  <c r="F23" i="43"/>
  <c r="F22" i="43"/>
  <c r="F20" i="43"/>
  <c r="F18" i="43"/>
  <c r="F17" i="43"/>
  <c r="F16" i="43"/>
  <c r="F15" i="43"/>
  <c r="F13" i="43"/>
  <c r="F11" i="43"/>
  <c r="F105" i="43" s="1"/>
  <c r="G105" i="43" s="1"/>
  <c r="F10" i="43"/>
  <c r="F8" i="43"/>
  <c r="F7" i="43"/>
  <c r="F104" i="43" s="1"/>
  <c r="G104" i="43" s="1"/>
  <c r="F101" i="42"/>
  <c r="F99" i="42"/>
  <c r="F97" i="42"/>
  <c r="F96" i="42"/>
  <c r="F95" i="42"/>
  <c r="F92" i="42"/>
  <c r="F90" i="42"/>
  <c r="F88" i="42"/>
  <c r="F86" i="42"/>
  <c r="F85" i="42"/>
  <c r="F83" i="42"/>
  <c r="F82" i="42"/>
  <c r="F79" i="42"/>
  <c r="F78" i="42"/>
  <c r="F76" i="42"/>
  <c r="F75" i="42"/>
  <c r="F73" i="42"/>
  <c r="F72" i="42"/>
  <c r="F70" i="42"/>
  <c r="F68" i="42"/>
  <c r="F67" i="42"/>
  <c r="F64" i="42"/>
  <c r="F59" i="42"/>
  <c r="F58" i="42"/>
  <c r="F57" i="42"/>
  <c r="F55" i="42"/>
  <c r="F54" i="42"/>
  <c r="F53" i="42"/>
  <c r="F51" i="42"/>
  <c r="F50" i="42"/>
  <c r="F49" i="42"/>
  <c r="F48" i="42"/>
  <c r="F47" i="42"/>
  <c r="F46" i="42"/>
  <c r="F43" i="42"/>
  <c r="F42" i="42"/>
  <c r="F39" i="42"/>
  <c r="F37" i="42"/>
  <c r="F36" i="42"/>
  <c r="F35" i="42"/>
  <c r="F34" i="42"/>
  <c r="F33" i="42"/>
  <c r="F32" i="42"/>
  <c r="F31" i="42"/>
  <c r="F29" i="42"/>
  <c r="F28" i="42"/>
  <c r="F26" i="42"/>
  <c r="F25" i="42"/>
  <c r="F23" i="42"/>
  <c r="F22" i="42"/>
  <c r="F20" i="42"/>
  <c r="F18" i="42"/>
  <c r="F17" i="42"/>
  <c r="F16" i="42"/>
  <c r="F15" i="42"/>
  <c r="F13" i="42"/>
  <c r="F106" i="42" s="1"/>
  <c r="G106" i="42" s="1"/>
  <c r="F11" i="42"/>
  <c r="F105" i="42" s="1"/>
  <c r="G105" i="42" s="1"/>
  <c r="F10" i="42"/>
  <c r="F8" i="42"/>
  <c r="F7" i="42"/>
  <c r="F104" i="42" s="1"/>
  <c r="G104" i="42" s="1"/>
  <c r="F101" i="41"/>
  <c r="F99" i="41"/>
  <c r="F97" i="41"/>
  <c r="F96" i="41"/>
  <c r="F95" i="41"/>
  <c r="F92" i="41"/>
  <c r="F90" i="41"/>
  <c r="F88" i="41"/>
  <c r="F86" i="41"/>
  <c r="F85" i="41"/>
  <c r="F83" i="41"/>
  <c r="F82" i="41"/>
  <c r="F79" i="41"/>
  <c r="F78" i="41"/>
  <c r="F76" i="41"/>
  <c r="F75" i="41"/>
  <c r="F73" i="41"/>
  <c r="F72" i="41"/>
  <c r="F70" i="41"/>
  <c r="F68" i="41"/>
  <c r="F67" i="41"/>
  <c r="F64" i="41"/>
  <c r="F59" i="41"/>
  <c r="F58" i="41"/>
  <c r="F57" i="41"/>
  <c r="F55" i="41"/>
  <c r="F54" i="41"/>
  <c r="F53" i="41"/>
  <c r="F51" i="41"/>
  <c r="F50" i="41"/>
  <c r="F49" i="41"/>
  <c r="F48" i="41"/>
  <c r="F47" i="41"/>
  <c r="F46" i="41"/>
  <c r="F43" i="41"/>
  <c r="F42" i="41"/>
  <c r="F39" i="41"/>
  <c r="F37" i="41"/>
  <c r="F36" i="41"/>
  <c r="F35" i="41"/>
  <c r="F34" i="41"/>
  <c r="F33" i="41"/>
  <c r="F32" i="41"/>
  <c r="F31" i="41"/>
  <c r="F29" i="41"/>
  <c r="F28" i="41"/>
  <c r="F26" i="41"/>
  <c r="F25" i="41"/>
  <c r="F23" i="41"/>
  <c r="F22" i="41"/>
  <c r="F20" i="41"/>
  <c r="F18" i="41"/>
  <c r="F17" i="41"/>
  <c r="F16" i="41"/>
  <c r="F15" i="41"/>
  <c r="F13" i="41"/>
  <c r="F106" i="41" s="1"/>
  <c r="G106" i="41" s="1"/>
  <c r="F11" i="41"/>
  <c r="F105" i="41" s="1"/>
  <c r="G105" i="41" s="1"/>
  <c r="F10" i="41"/>
  <c r="F8" i="41"/>
  <c r="F7" i="41"/>
  <c r="F104" i="41" s="1"/>
  <c r="G104" i="41" s="1"/>
  <c r="F101" i="39"/>
  <c r="F99" i="39"/>
  <c r="F97" i="39"/>
  <c r="F96" i="39"/>
  <c r="F95" i="39"/>
  <c r="F92" i="39"/>
  <c r="F90" i="39"/>
  <c r="F88" i="39"/>
  <c r="F86" i="39"/>
  <c r="F85" i="39"/>
  <c r="F83" i="39"/>
  <c r="F82" i="39"/>
  <c r="F79" i="39"/>
  <c r="F78" i="39"/>
  <c r="F76" i="39"/>
  <c r="F75" i="39"/>
  <c r="F73" i="39"/>
  <c r="F72" i="39"/>
  <c r="F70" i="39"/>
  <c r="F68" i="39"/>
  <c r="F67" i="39"/>
  <c r="F64" i="39"/>
  <c r="F106" i="39" s="1"/>
  <c r="G106" i="39" s="1"/>
  <c r="F59" i="39"/>
  <c r="F58" i="39"/>
  <c r="F57" i="39"/>
  <c r="F55" i="39"/>
  <c r="F54" i="39"/>
  <c r="F53" i="39"/>
  <c r="F51" i="39"/>
  <c r="F50" i="39"/>
  <c r="F49" i="39"/>
  <c r="F48" i="39"/>
  <c r="F47" i="39"/>
  <c r="F46" i="39"/>
  <c r="F43" i="39"/>
  <c r="F42" i="39"/>
  <c r="F39" i="39"/>
  <c r="F37" i="39"/>
  <c r="F36" i="39"/>
  <c r="F35" i="39"/>
  <c r="F34" i="39"/>
  <c r="F33" i="39"/>
  <c r="F32" i="39"/>
  <c r="F31" i="39"/>
  <c r="F29" i="39"/>
  <c r="F28" i="39"/>
  <c r="F26" i="39"/>
  <c r="F25" i="39"/>
  <c r="F23" i="39"/>
  <c r="F22" i="39"/>
  <c r="F20" i="39"/>
  <c r="F18" i="39"/>
  <c r="F105" i="39" s="1"/>
  <c r="G105" i="39" s="1"/>
  <c r="F17" i="39"/>
  <c r="F16" i="39"/>
  <c r="F15" i="39"/>
  <c r="F13" i="39"/>
  <c r="F11" i="39"/>
  <c r="F10" i="39"/>
  <c r="F8" i="39"/>
  <c r="F7" i="39"/>
  <c r="F104" i="39" s="1"/>
  <c r="G104" i="39" s="1"/>
  <c r="F101" i="38"/>
  <c r="F99" i="38"/>
  <c r="F97" i="38"/>
  <c r="F96" i="38"/>
  <c r="F95" i="38"/>
  <c r="F92" i="38"/>
  <c r="F90" i="38"/>
  <c r="F88" i="38"/>
  <c r="F86" i="38"/>
  <c r="F85" i="38"/>
  <c r="F83" i="38"/>
  <c r="F82" i="38"/>
  <c r="F79" i="38"/>
  <c r="F78" i="38"/>
  <c r="F76" i="38"/>
  <c r="F75" i="38"/>
  <c r="F73" i="38"/>
  <c r="F72" i="38"/>
  <c r="F70" i="38"/>
  <c r="F68" i="38"/>
  <c r="F67" i="38"/>
  <c r="F64" i="38"/>
  <c r="F59" i="38"/>
  <c r="F58" i="38"/>
  <c r="F57" i="38"/>
  <c r="F55" i="38"/>
  <c r="F54" i="38"/>
  <c r="F53" i="38"/>
  <c r="F51" i="38"/>
  <c r="F50" i="38"/>
  <c r="F49" i="38"/>
  <c r="F48" i="38"/>
  <c r="F47" i="38"/>
  <c r="F46" i="38"/>
  <c r="F43" i="38"/>
  <c r="F42" i="38"/>
  <c r="F39" i="38"/>
  <c r="F37" i="38"/>
  <c r="F36" i="38"/>
  <c r="F35" i="38"/>
  <c r="F34" i="38"/>
  <c r="F33" i="38"/>
  <c r="F32" i="38"/>
  <c r="F31" i="38"/>
  <c r="F29" i="38"/>
  <c r="F28" i="38"/>
  <c r="F26" i="38"/>
  <c r="F25" i="38"/>
  <c r="F23" i="38"/>
  <c r="F22" i="38"/>
  <c r="F20" i="38"/>
  <c r="F18" i="38"/>
  <c r="F17" i="38"/>
  <c r="F16" i="38"/>
  <c r="F15" i="38"/>
  <c r="F13" i="38"/>
  <c r="F106" i="38" s="1"/>
  <c r="G106" i="38" s="1"/>
  <c r="F11" i="38"/>
  <c r="F105" i="38" s="1"/>
  <c r="G105" i="38" s="1"/>
  <c r="F10" i="38"/>
  <c r="F8" i="38"/>
  <c r="F7" i="38"/>
  <c r="F104" i="38" s="1"/>
  <c r="G104" i="38" s="1"/>
  <c r="F101" i="37"/>
  <c r="F106" i="37" s="1"/>
  <c r="G106" i="37" s="1"/>
  <c r="F99" i="37"/>
  <c r="F97" i="37"/>
  <c r="F96" i="37"/>
  <c r="F95" i="37"/>
  <c r="F92" i="37"/>
  <c r="F90" i="37"/>
  <c r="F88" i="37"/>
  <c r="F86" i="37"/>
  <c r="F85" i="37"/>
  <c r="F83" i="37"/>
  <c r="F82" i="37"/>
  <c r="F79" i="37"/>
  <c r="F78" i="37"/>
  <c r="F76" i="37"/>
  <c r="F75" i="37"/>
  <c r="F73" i="37"/>
  <c r="F72" i="37"/>
  <c r="F70" i="37"/>
  <c r="F68" i="37"/>
  <c r="F67" i="37"/>
  <c r="F64" i="37"/>
  <c r="F59" i="37"/>
  <c r="F58" i="37"/>
  <c r="F57" i="37"/>
  <c r="F55" i="37"/>
  <c r="F54" i="37"/>
  <c r="F53" i="37"/>
  <c r="F51" i="37"/>
  <c r="F50" i="37"/>
  <c r="F49" i="37"/>
  <c r="F48" i="37"/>
  <c r="F47" i="37"/>
  <c r="F46" i="37"/>
  <c r="F43" i="37"/>
  <c r="F42" i="37"/>
  <c r="F39" i="37"/>
  <c r="F37" i="37"/>
  <c r="F36" i="37"/>
  <c r="F35" i="37"/>
  <c r="F34" i="37"/>
  <c r="F33" i="37"/>
  <c r="F32" i="37"/>
  <c r="F31" i="37"/>
  <c r="F29" i="37"/>
  <c r="F28" i="37"/>
  <c r="F26" i="37"/>
  <c r="F25" i="37"/>
  <c r="F23" i="37"/>
  <c r="F22" i="37"/>
  <c r="F20" i="37"/>
  <c r="F18" i="37"/>
  <c r="F17" i="37"/>
  <c r="F16" i="37"/>
  <c r="F15" i="37"/>
  <c r="F13" i="37"/>
  <c r="F11" i="37"/>
  <c r="F105" i="37" s="1"/>
  <c r="G105" i="37" s="1"/>
  <c r="F10" i="37"/>
  <c r="F8" i="37"/>
  <c r="F7" i="37"/>
  <c r="F104" i="37" s="1"/>
  <c r="G104" i="37" s="1"/>
  <c r="F101" i="34"/>
  <c r="F99" i="34"/>
  <c r="F97" i="34"/>
  <c r="F96" i="34"/>
  <c r="F95" i="34"/>
  <c r="F92" i="34"/>
  <c r="F90" i="34"/>
  <c r="F88" i="34"/>
  <c r="F86" i="34"/>
  <c r="F85" i="34"/>
  <c r="F83" i="34"/>
  <c r="F82" i="34"/>
  <c r="F79" i="34"/>
  <c r="F78" i="34"/>
  <c r="F76" i="34"/>
  <c r="F75" i="34"/>
  <c r="F73" i="34"/>
  <c r="F72" i="34"/>
  <c r="F70" i="34"/>
  <c r="F68" i="34"/>
  <c r="F67" i="34"/>
  <c r="F64" i="34"/>
  <c r="F59" i="34"/>
  <c r="F58" i="34"/>
  <c r="F57" i="34"/>
  <c r="F55" i="34"/>
  <c r="F54" i="34"/>
  <c r="F53" i="34"/>
  <c r="F51" i="34"/>
  <c r="F50" i="34"/>
  <c r="F49" i="34"/>
  <c r="F48" i="34"/>
  <c r="F47" i="34"/>
  <c r="F46" i="34"/>
  <c r="F43" i="34"/>
  <c r="F42" i="34"/>
  <c r="F39" i="34"/>
  <c r="F37" i="34"/>
  <c r="F36" i="34"/>
  <c r="F35" i="34"/>
  <c r="F34" i="34"/>
  <c r="F33" i="34"/>
  <c r="F32" i="34"/>
  <c r="F31" i="34"/>
  <c r="F29" i="34"/>
  <c r="F28" i="34"/>
  <c r="F26" i="34"/>
  <c r="F25" i="34"/>
  <c r="F23" i="34"/>
  <c r="F22" i="34"/>
  <c r="F20" i="34"/>
  <c r="F18" i="34"/>
  <c r="F17" i="34"/>
  <c r="F16" i="34"/>
  <c r="F15" i="34"/>
  <c r="F13" i="34"/>
  <c r="F106" i="34" s="1"/>
  <c r="G106" i="34" s="1"/>
  <c r="F11" i="34"/>
  <c r="F105" i="34" s="1"/>
  <c r="G105" i="34" s="1"/>
  <c r="F10" i="34"/>
  <c r="F8" i="34"/>
  <c r="F7" i="34"/>
  <c r="F104" i="34" s="1"/>
  <c r="G104" i="34" s="1"/>
  <c r="F101" i="33"/>
  <c r="F99" i="33"/>
  <c r="F97" i="33"/>
  <c r="F96" i="33"/>
  <c r="F95" i="33"/>
  <c r="F92" i="33"/>
  <c r="F90" i="33"/>
  <c r="F88" i="33"/>
  <c r="F86" i="33"/>
  <c r="F85" i="33"/>
  <c r="F83" i="33"/>
  <c r="F82" i="33"/>
  <c r="F79" i="33"/>
  <c r="F78" i="33"/>
  <c r="F76" i="33"/>
  <c r="F75" i="33"/>
  <c r="F73" i="33"/>
  <c r="F72" i="33"/>
  <c r="F70" i="33"/>
  <c r="F68" i="33"/>
  <c r="F67" i="33"/>
  <c r="F64" i="33"/>
  <c r="F106" i="33" s="1"/>
  <c r="G106" i="33" s="1"/>
  <c r="F59" i="33"/>
  <c r="F58" i="33"/>
  <c r="F57" i="33"/>
  <c r="F55" i="33"/>
  <c r="F54" i="33"/>
  <c r="F53" i="33"/>
  <c r="F51" i="33"/>
  <c r="F50" i="33"/>
  <c r="F49" i="33"/>
  <c r="F48" i="33"/>
  <c r="F47" i="33"/>
  <c r="F46" i="33"/>
  <c r="F43" i="33"/>
  <c r="F42" i="33"/>
  <c r="F39" i="33"/>
  <c r="F37" i="33"/>
  <c r="F36" i="33"/>
  <c r="F35" i="33"/>
  <c r="F34" i="33"/>
  <c r="F33" i="33"/>
  <c r="F32" i="33"/>
  <c r="F31" i="33"/>
  <c r="F29" i="33"/>
  <c r="F28" i="33"/>
  <c r="F26" i="33"/>
  <c r="F25" i="33"/>
  <c r="F23" i="33"/>
  <c r="F22" i="33"/>
  <c r="F20" i="33"/>
  <c r="F18" i="33"/>
  <c r="F105" i="33" s="1"/>
  <c r="G105" i="33" s="1"/>
  <c r="F17" i="33"/>
  <c r="F16" i="33"/>
  <c r="F15" i="33"/>
  <c r="F13" i="33"/>
  <c r="F11" i="33"/>
  <c r="F10" i="33"/>
  <c r="F8" i="33"/>
  <c r="F7" i="33"/>
  <c r="F104" i="33" s="1"/>
  <c r="G104" i="33" s="1"/>
  <c r="F101" i="32"/>
  <c r="F99" i="32"/>
  <c r="F97" i="32"/>
  <c r="F96" i="32"/>
  <c r="F95" i="32"/>
  <c r="F92" i="32"/>
  <c r="F90" i="32"/>
  <c r="F88" i="32"/>
  <c r="F86" i="32"/>
  <c r="F85" i="32"/>
  <c r="F83" i="32"/>
  <c r="F82" i="32"/>
  <c r="F79" i="32"/>
  <c r="F78" i="32"/>
  <c r="F76" i="32"/>
  <c r="F75" i="32"/>
  <c r="F73" i="32"/>
  <c r="F72" i="32"/>
  <c r="F70" i="32"/>
  <c r="F68" i="32"/>
  <c r="F67" i="32"/>
  <c r="F64" i="32"/>
  <c r="F59" i="32"/>
  <c r="F58" i="32"/>
  <c r="F57" i="32"/>
  <c r="F55" i="32"/>
  <c r="F54" i="32"/>
  <c r="F53" i="32"/>
  <c r="F51" i="32"/>
  <c r="F50" i="32"/>
  <c r="F49" i="32"/>
  <c r="F48" i="32"/>
  <c r="F47" i="32"/>
  <c r="F46" i="32"/>
  <c r="F43" i="32"/>
  <c r="F42" i="32"/>
  <c r="F39" i="32"/>
  <c r="F37" i="32"/>
  <c r="F36" i="32"/>
  <c r="F35" i="32"/>
  <c r="F34" i="32"/>
  <c r="F33" i="32"/>
  <c r="F32" i="32"/>
  <c r="F31" i="32"/>
  <c r="F29" i="32"/>
  <c r="F28" i="32"/>
  <c r="F26" i="32"/>
  <c r="F25" i="32"/>
  <c r="F23" i="32"/>
  <c r="F22" i="32"/>
  <c r="F20" i="32"/>
  <c r="F18" i="32"/>
  <c r="F17" i="32"/>
  <c r="F16" i="32"/>
  <c r="F15" i="32"/>
  <c r="F13" i="32"/>
  <c r="F106" i="32" s="1"/>
  <c r="G106" i="32" s="1"/>
  <c r="F11" i="32"/>
  <c r="F105" i="32" s="1"/>
  <c r="G105" i="32" s="1"/>
  <c r="F10" i="32"/>
  <c r="F8" i="32"/>
  <c r="F7" i="32"/>
  <c r="F104" i="32" s="1"/>
  <c r="G104" i="32" s="1"/>
  <c r="F101" i="30"/>
  <c r="F99" i="30"/>
  <c r="F97" i="30"/>
  <c r="F96" i="30"/>
  <c r="F95" i="30"/>
  <c r="F92" i="30"/>
  <c r="F90" i="30"/>
  <c r="F88" i="30"/>
  <c r="F86" i="30"/>
  <c r="F85" i="30"/>
  <c r="F83" i="30"/>
  <c r="F82" i="30"/>
  <c r="F79" i="30"/>
  <c r="F78" i="30"/>
  <c r="F76" i="30"/>
  <c r="F75" i="30"/>
  <c r="F73" i="30"/>
  <c r="F72" i="30"/>
  <c r="F70" i="30"/>
  <c r="F68" i="30"/>
  <c r="F67" i="30"/>
  <c r="F64" i="30"/>
  <c r="F59" i="30"/>
  <c r="F58" i="30"/>
  <c r="F57" i="30"/>
  <c r="F55" i="30"/>
  <c r="F54" i="30"/>
  <c r="F53" i="30"/>
  <c r="F51" i="30"/>
  <c r="F50" i="30"/>
  <c r="F49" i="30"/>
  <c r="F48" i="30"/>
  <c r="F47" i="30"/>
  <c r="F46" i="30"/>
  <c r="F43" i="30"/>
  <c r="F42" i="30"/>
  <c r="F39" i="30"/>
  <c r="F37" i="30"/>
  <c r="F36" i="30"/>
  <c r="F35" i="30"/>
  <c r="F34" i="30"/>
  <c r="F33" i="30"/>
  <c r="F32" i="30"/>
  <c r="F31" i="30"/>
  <c r="F29" i="30"/>
  <c r="F28" i="30"/>
  <c r="F26" i="30"/>
  <c r="F25" i="30"/>
  <c r="F23" i="30"/>
  <c r="F22" i="30"/>
  <c r="F20" i="30"/>
  <c r="F18" i="30"/>
  <c r="F17" i="30"/>
  <c r="F16" i="30"/>
  <c r="F15" i="30"/>
  <c r="F13" i="30"/>
  <c r="F106" i="30" s="1"/>
  <c r="G106" i="30" s="1"/>
  <c r="F11" i="30"/>
  <c r="F105" i="30" s="1"/>
  <c r="G105" i="30" s="1"/>
  <c r="F10" i="30"/>
  <c r="F8" i="30"/>
  <c r="F7" i="30"/>
  <c r="F104" i="30" s="1"/>
  <c r="G104" i="30" s="1"/>
  <c r="D28" i="2" l="1"/>
  <c r="D23" i="2"/>
  <c r="E23" i="2"/>
  <c r="C19" i="2"/>
  <c r="E19" i="2"/>
  <c r="C23" i="2"/>
  <c r="F101" i="27"/>
  <c r="F99" i="27"/>
  <c r="F97" i="27"/>
  <c r="F96" i="27"/>
  <c r="F95" i="27"/>
  <c r="F92" i="27"/>
  <c r="F90" i="27"/>
  <c r="F88" i="27"/>
  <c r="F86" i="27"/>
  <c r="F85" i="27"/>
  <c r="F83" i="27"/>
  <c r="F82" i="27"/>
  <c r="F79" i="27"/>
  <c r="F78" i="27"/>
  <c r="F76" i="27"/>
  <c r="F75" i="27"/>
  <c r="F73" i="27"/>
  <c r="F72" i="27"/>
  <c r="F70" i="27"/>
  <c r="F68" i="27"/>
  <c r="F67" i="27"/>
  <c r="F64" i="27"/>
  <c r="F59" i="27"/>
  <c r="F58" i="27"/>
  <c r="F57" i="27"/>
  <c r="F55" i="27"/>
  <c r="F54" i="27"/>
  <c r="F53" i="27"/>
  <c r="F51" i="27"/>
  <c r="F50" i="27"/>
  <c r="F49" i="27"/>
  <c r="F48" i="27"/>
  <c r="F47" i="27"/>
  <c r="F46" i="27"/>
  <c r="F43" i="27"/>
  <c r="F42" i="27"/>
  <c r="F39" i="27"/>
  <c r="F37" i="27"/>
  <c r="F36" i="27"/>
  <c r="F35" i="27"/>
  <c r="F34" i="27"/>
  <c r="F33" i="27"/>
  <c r="F32" i="27"/>
  <c r="F31" i="27"/>
  <c r="F29" i="27"/>
  <c r="F28" i="27"/>
  <c r="F26" i="27"/>
  <c r="F25" i="27"/>
  <c r="F23" i="27"/>
  <c r="F22" i="27"/>
  <c r="F20" i="27"/>
  <c r="F18" i="27"/>
  <c r="F17" i="27"/>
  <c r="F16" i="27"/>
  <c r="F15" i="27"/>
  <c r="F13" i="27"/>
  <c r="F106" i="27" s="1"/>
  <c r="G106" i="27" s="1"/>
  <c r="F11" i="27"/>
  <c r="F105" i="27" s="1"/>
  <c r="G105" i="27" s="1"/>
  <c r="F10" i="27"/>
  <c r="F8" i="27"/>
  <c r="F7" i="27"/>
  <c r="F104" i="27" s="1"/>
  <c r="G104" i="27" s="1"/>
  <c r="F101" i="26"/>
  <c r="F99" i="26"/>
  <c r="F97" i="26"/>
  <c r="F96" i="26"/>
  <c r="F95" i="26"/>
  <c r="F92" i="26"/>
  <c r="F90" i="26"/>
  <c r="F88" i="26"/>
  <c r="F86" i="26"/>
  <c r="F85" i="26"/>
  <c r="F83" i="26"/>
  <c r="F82" i="26"/>
  <c r="F79" i="26"/>
  <c r="F78" i="26"/>
  <c r="F76" i="26"/>
  <c r="F75" i="26"/>
  <c r="F73" i="26"/>
  <c r="F72" i="26"/>
  <c r="F70" i="26"/>
  <c r="F68" i="26"/>
  <c r="F67" i="26"/>
  <c r="F64" i="26"/>
  <c r="F59" i="26"/>
  <c r="F58" i="26"/>
  <c r="F57" i="26"/>
  <c r="F55" i="26"/>
  <c r="F54" i="26"/>
  <c r="F53" i="26"/>
  <c r="F51" i="26"/>
  <c r="F50" i="26"/>
  <c r="F49" i="26"/>
  <c r="F48" i="26"/>
  <c r="F47" i="26"/>
  <c r="F46" i="26"/>
  <c r="F43" i="26"/>
  <c r="F42" i="26"/>
  <c r="F39" i="26"/>
  <c r="F37" i="26"/>
  <c r="F36" i="26"/>
  <c r="F35" i="26"/>
  <c r="F34" i="26"/>
  <c r="F33" i="26"/>
  <c r="F32" i="26"/>
  <c r="F31" i="26"/>
  <c r="F29" i="26"/>
  <c r="F28" i="26"/>
  <c r="F26" i="26"/>
  <c r="F25" i="26"/>
  <c r="F23" i="26"/>
  <c r="F22" i="26"/>
  <c r="F20" i="26"/>
  <c r="F18" i="26"/>
  <c r="F17" i="26"/>
  <c r="F16" i="26"/>
  <c r="F15" i="26"/>
  <c r="F13" i="26"/>
  <c r="F106" i="26" s="1"/>
  <c r="G106" i="26" s="1"/>
  <c r="F11" i="26"/>
  <c r="F105" i="26" s="1"/>
  <c r="G105" i="26" s="1"/>
  <c r="F10" i="26"/>
  <c r="F8" i="26"/>
  <c r="F7" i="26"/>
  <c r="F104" i="26" s="1"/>
  <c r="G104" i="26" s="1"/>
  <c r="C12" i="2" l="1"/>
  <c r="E11" i="2"/>
  <c r="D11" i="2"/>
  <c r="C11" i="2"/>
  <c r="F101" i="6"/>
  <c r="F99" i="6"/>
  <c r="F97" i="6"/>
  <c r="F96" i="6"/>
  <c r="F95" i="6"/>
  <c r="F92" i="6"/>
  <c r="F90" i="6"/>
  <c r="F88" i="6"/>
  <c r="F86" i="6"/>
  <c r="F85" i="6"/>
  <c r="F83" i="6"/>
  <c r="F82" i="6"/>
  <c r="F79" i="6"/>
  <c r="F78" i="6"/>
  <c r="F76" i="6"/>
  <c r="F75" i="6"/>
  <c r="F73" i="6"/>
  <c r="F72" i="6"/>
  <c r="F70" i="6"/>
  <c r="F68" i="6"/>
  <c r="F67" i="6"/>
  <c r="F64" i="6"/>
  <c r="F59" i="6"/>
  <c r="F58" i="6"/>
  <c r="F57" i="6"/>
  <c r="F55" i="6"/>
  <c r="F54" i="6"/>
  <c r="F53" i="6"/>
  <c r="F51" i="6"/>
  <c r="F50" i="6"/>
  <c r="F49" i="6"/>
  <c r="F48" i="6"/>
  <c r="F47" i="6"/>
  <c r="F46" i="6"/>
  <c r="F43" i="6"/>
  <c r="F42" i="6"/>
  <c r="F39" i="6"/>
  <c r="F37" i="6"/>
  <c r="F36" i="6"/>
  <c r="F35" i="6"/>
  <c r="F34" i="6"/>
  <c r="F33" i="6"/>
  <c r="F32" i="6"/>
  <c r="F31" i="6"/>
  <c r="F29" i="6"/>
  <c r="F28" i="6"/>
  <c r="F26" i="6"/>
  <c r="F25" i="6"/>
  <c r="F23" i="6"/>
  <c r="F22" i="6"/>
  <c r="F20" i="6"/>
  <c r="F18" i="6"/>
  <c r="F17" i="6"/>
  <c r="F16" i="6"/>
  <c r="F15" i="6"/>
  <c r="F13" i="6"/>
  <c r="F106" i="6" s="1"/>
  <c r="G106" i="6" s="1"/>
  <c r="E12" i="2" s="1"/>
  <c r="F11" i="6"/>
  <c r="F10" i="6"/>
  <c r="F8" i="6"/>
  <c r="F7" i="6"/>
  <c r="F104" i="6" s="1"/>
  <c r="G104" i="6" s="1"/>
  <c r="F106" i="5"/>
  <c r="G106" i="5" s="1"/>
  <c r="F101" i="5"/>
  <c r="F99" i="5"/>
  <c r="F97" i="5"/>
  <c r="F96" i="5"/>
  <c r="F95" i="5"/>
  <c r="F92" i="5"/>
  <c r="F90" i="5"/>
  <c r="F88" i="5"/>
  <c r="F86" i="5"/>
  <c r="F85" i="5"/>
  <c r="F83" i="5"/>
  <c r="F82" i="5"/>
  <c r="F79" i="5"/>
  <c r="F78" i="5"/>
  <c r="F76" i="5"/>
  <c r="F75" i="5"/>
  <c r="F73" i="5"/>
  <c r="F72" i="5"/>
  <c r="F70" i="5"/>
  <c r="F68" i="5"/>
  <c r="F67" i="5"/>
  <c r="F64" i="5"/>
  <c r="F59" i="5"/>
  <c r="F58" i="5"/>
  <c r="F57" i="5"/>
  <c r="F55" i="5"/>
  <c r="F54" i="5"/>
  <c r="F53" i="5"/>
  <c r="F51" i="5"/>
  <c r="F50" i="5"/>
  <c r="F49" i="5"/>
  <c r="F48" i="5"/>
  <c r="F47" i="5"/>
  <c r="F46" i="5"/>
  <c r="F43" i="5"/>
  <c r="F42" i="5"/>
  <c r="F39" i="5"/>
  <c r="F37" i="5"/>
  <c r="F36" i="5"/>
  <c r="F35" i="5"/>
  <c r="F34" i="5"/>
  <c r="F33" i="5"/>
  <c r="F32" i="5"/>
  <c r="F31" i="5"/>
  <c r="F29" i="5"/>
  <c r="F28" i="5"/>
  <c r="F26" i="5"/>
  <c r="F25" i="5"/>
  <c r="F23" i="5"/>
  <c r="F22" i="5"/>
  <c r="F20" i="5"/>
  <c r="F18" i="5"/>
  <c r="F17" i="5"/>
  <c r="F16" i="5"/>
  <c r="F15" i="5"/>
  <c r="F13" i="5"/>
  <c r="F11" i="5"/>
  <c r="F105" i="5" s="1"/>
  <c r="G105" i="5" s="1"/>
  <c r="F10" i="5"/>
  <c r="F8" i="5"/>
  <c r="F7" i="5"/>
  <c r="F104" i="5" s="1"/>
  <c r="G104" i="5" s="1"/>
  <c r="F101" i="3"/>
  <c r="F99" i="3"/>
  <c r="F97" i="3"/>
  <c r="F96" i="3"/>
  <c r="F95" i="3"/>
  <c r="F92" i="3"/>
  <c r="F90" i="3"/>
  <c r="F88" i="3"/>
  <c r="F86" i="3"/>
  <c r="F85" i="3"/>
  <c r="F83" i="3"/>
  <c r="F82" i="3"/>
  <c r="F79" i="3"/>
  <c r="F78" i="3"/>
  <c r="F76" i="3"/>
  <c r="F75" i="3"/>
  <c r="F73" i="3"/>
  <c r="F72" i="3"/>
  <c r="F70" i="3"/>
  <c r="F68" i="3"/>
  <c r="F67" i="3"/>
  <c r="F64" i="3"/>
  <c r="F59" i="3"/>
  <c r="F58" i="3"/>
  <c r="F57" i="3"/>
  <c r="F55" i="3"/>
  <c r="F54" i="3"/>
  <c r="F53" i="3"/>
  <c r="F51" i="3"/>
  <c r="F50" i="3"/>
  <c r="F49" i="3"/>
  <c r="F48" i="3"/>
  <c r="F47" i="3"/>
  <c r="F46" i="3"/>
  <c r="F43" i="3"/>
  <c r="F42" i="3"/>
  <c r="F39" i="3"/>
  <c r="F37" i="3"/>
  <c r="F36" i="3"/>
  <c r="F35" i="3"/>
  <c r="F34" i="3"/>
  <c r="F33" i="3"/>
  <c r="F32" i="3"/>
  <c r="F31" i="3"/>
  <c r="F29" i="3"/>
  <c r="F28" i="3"/>
  <c r="F26" i="3"/>
  <c r="F25" i="3"/>
  <c r="F23" i="3"/>
  <c r="F22" i="3"/>
  <c r="F20" i="3"/>
  <c r="F18" i="3"/>
  <c r="F17" i="3"/>
  <c r="F16" i="3"/>
  <c r="F15" i="3"/>
  <c r="F13" i="3"/>
  <c r="F11" i="3"/>
  <c r="F10" i="3"/>
  <c r="F8" i="3"/>
  <c r="F7" i="3"/>
  <c r="C14" i="2" l="1"/>
  <c r="F105" i="6"/>
  <c r="G105" i="6" s="1"/>
  <c r="D12" i="2" s="1"/>
  <c r="D14" i="2" s="1"/>
  <c r="F105" i="3"/>
  <c r="G105" i="3" s="1"/>
  <c r="D7" i="2" s="1"/>
  <c r="F104" i="3"/>
  <c r="G104" i="3" s="1"/>
  <c r="F106" i="3"/>
  <c r="E7" i="2" s="1"/>
</calcChain>
</file>

<file path=xl/sharedStrings.xml><?xml version="1.0" encoding="utf-8"?>
<sst xmlns="http://schemas.openxmlformats.org/spreadsheetml/2006/main" count="4786" uniqueCount="157">
  <si>
    <t xml:space="preserve">การศึกษาความต้องการและความคาดหวังของผู้รับบริการ </t>
  </si>
  <si>
    <t xml:space="preserve">งานบริการ </t>
  </si>
  <si>
    <t>คะแนนที่ได้</t>
  </si>
  <si>
    <t>น้ำหนัก</t>
  </si>
  <si>
    <t>งานบริการที่เหมาะสม หรืองานบริการอื่นๆ ที่สอดคล้องกับผลสำรวจความต้องการฯ</t>
  </si>
  <si>
    <t>เวลาเปิดให้บริการ</t>
  </si>
  <si>
    <t xml:space="preserve">การให้บริการนอกเวลาราชการ หรือตามเวลาที่สอดคล้องกับผลการสำรวจความต้องการของผู้รับบริการในแต่ละพื้นที่ เช่น วันจันทร์-ศุกร์ (เวลา ๑๗.๐๐ - ๑๙.๐๐ น.)วัน-เวลาราชการ แต่เพิ่มเวลาพักเที่ยง เป็นต้น  (เชื่อมโยงข้อ 1)
</t>
  </si>
  <si>
    <t>สถานที่บริการ</t>
  </si>
  <si>
    <t>มีระบบการขนส่งที่เข้าถึงสถานที่บริการ เพื่อให้สะดวกต่อการเดินทาง</t>
  </si>
  <si>
    <t>เกณฑ์</t>
  </si>
  <si>
    <t>C</t>
  </si>
  <si>
    <t>J</t>
  </si>
  <si>
    <t>เข้าถึงได้สะดวก และจัดให้มีแสงสว่างอย่างเพียงพอ ณ บริเวณสถานที่บริการ</t>
  </si>
  <si>
    <t>แนวทางการดำเนินงาน</t>
  </si>
  <si>
    <t>ลำดับ</t>
  </si>
  <si>
    <t>พื้นที่ให้บริการ</t>
  </si>
  <si>
    <t>ระบบคิว/จุดแรกรับ</t>
  </si>
  <si>
    <t>การจัดให้มีระบบคิว เพื่อให้บริการได้อย่างเป็นธรรม</t>
  </si>
  <si>
    <t>การออกแบบระบบงาน</t>
  </si>
  <si>
    <t>มีระบบแจ้งเตือนการให้บริการ และระบบการติดตามสถานะผู้รับบริการ เช่น การติดตามรอบเวลาการต่อใบอนุญาตโดยการส่งข้อมูลแจ้งเตือนให้มาต่อใบอนุญาต หรือออกแบบระบบสารสนเทศให้ผู้รับบริการเข้าตรวจสอบขั้นตอนสถานะการรับบริการในงานที่ไม่แล้วเสร็จในทันที เป็นต้น</t>
  </si>
  <si>
    <t>ก่อนเข้าสู่จุดให้บริการ</t>
  </si>
  <si>
    <t>มีระบบการให้บริการประชาชนแบบออนไลน์</t>
  </si>
  <si>
    <t>การจัดสรรบุคลากร</t>
  </si>
  <si>
    <t>มีการสร้างสิ่งจูงใจแก่บุคลากรปฏิบัติงาน</t>
  </si>
  <si>
    <t>ระบบจุดให้บริการ</t>
  </si>
  <si>
    <t>ระบบสนับสนุนการให้บริการ</t>
  </si>
  <si>
    <t>มีการพัฒนาระบบการให้บริการ ซึ่งอาจรวมถึงระบบการร้องเรียน ผ่านช่องทางที่เป็นระบบ online และมีการกาหนดมาตรฐานการให้บริการในแต่ละช่องทางที่ได้เปิดให้บริการไว้อย่างชัดเจนและเหมาะสมสอดคล้องกับความต้องการของผู้รับบริการ เช่น - การติดต่อผ่านอีเมล์ มีการตอบกลับภายใน ๒๔ ชั่วโมง การติดต่อผ่านระบบ Chat หรือLine มีการตอบกลับภายใน 15 นาที การติดต่อผ่าน Facebook มีการตอบกลับภายใน 1 ชั่วโมง เป็นต้น</t>
  </si>
  <si>
    <t>การพัฒนาระบบ Call Center</t>
  </si>
  <si>
    <t>เจ้าหน้าที่ตอบ Call center</t>
  </si>
  <si>
    <t>เงื่อนไขพิเศษเพิ่มเติม (คาอธิบายถึงนวัตกรรมการบริการหรือความริเริ่มใหม่ ๆ จนเป็นที่ยอมรับของผู้รับบริการ)</t>
  </si>
  <si>
    <t>การพัฒนาศูนย์ราชการสะดวกสู่ความเป็นเลิศ</t>
  </si>
  <si>
    <t>การพัฒนาระบบการให้บริการ online</t>
  </si>
  <si>
    <t>การบูรณาการวางแผนระบบ</t>
  </si>
  <si>
    <t>การออกแบบระบบเทคโนโลยีสารสนเทศ</t>
  </si>
  <si>
    <t>บุคลากรด้านเทคนิค</t>
  </si>
  <si>
    <t>มีการแลกเปลี่ยนเรียนรู้เกี่ยวกับปัญหาในการปฏิบัติงาน และการปรับปรุงงาน รวมถึงการร่วมกันทบทวนระบบงานเพื่อออกแบบงานใหม่/สร้างนวัตกรรมในการให้บริการ</t>
  </si>
  <si>
    <t>การแลกเปลี่ยนเรียนรู้ และการจัดอบรมเจ้าหน้าที่ และผู้เกี่ยวข้อง</t>
  </si>
  <si>
    <t>มีการปรับปรุงคู่มือการปฏิบัติงานให้ทันสมัย และค้นหาข้อมูลได้ง่าย</t>
  </si>
  <si>
    <t>การทบทวนปรับปรุงการดำเนินงาน</t>
  </si>
  <si>
    <t>การแก้ไขปัญหาที่ท้าทาย</t>
  </si>
  <si>
    <t>มีกลไกการรับฟังและตอบสนองข้อร้องเรียนของผู้รับบริการ รวมทั้งระบบการติดตามและแก้ไขปัญหาที่ชัดเจน ทั้งนี้ อาจมีการจัดชุดเฉพาะกิจลงไปในพื้นที่ปัญหา (ขึ้นกับลักษณะปัญหาที่เกิดขึ้น)</t>
  </si>
  <si>
    <t>ระบบการติดตามผลการดำเนินงาน</t>
  </si>
  <si>
    <t>ช่องทางการให้บริการ</t>
  </si>
  <si>
    <t>มีกลไกการรับฟังและตอบสนองข้อร้องเรียนของผู้รับบริการ รวมทั้งระบบการติดตามและแก้ไขปัญหาที่ชัดเจน</t>
  </si>
  <si>
    <t>คุณภาพการให้บริการและการจัดการข้อร้องเรียน</t>
  </si>
  <si>
    <t>เกิดผลลัพธ์ความพึงพอใจของผู้รับบริการไม่น้อยกว่าร้อยละ ๘๐</t>
  </si>
  <si>
    <t>มีจุดประเมินผลความพึงพอใจ ณ จุดให้บริการในรูปแบบที่ง่ายและสะดวกต่อผู้ใช้บริการ</t>
  </si>
  <si>
    <t>ระบบการประเมินความพึงพอใจ</t>
  </si>
  <si>
    <t>บุคลากรด้านการบริการ</t>
  </si>
  <si>
    <t>การบริหารความต่อเนื่องในการให้บริการที่จำเป็น</t>
  </si>
  <si>
    <t>การจัดทำระบบฐานข้อมูล</t>
  </si>
  <si>
    <t>ผ่าน /ปรับปรุง</t>
  </si>
  <si>
    <t>หมายเหตุ</t>
  </si>
  <si>
    <t>มีการวิเคราะห์ผลการสำรวจและนำไปใช้ในการออกแบบระบบการให้บริการ</t>
  </si>
  <si>
    <t>คะแนนเกณฑ์พื้นฐาน</t>
  </si>
  <si>
    <t>รวม</t>
  </si>
  <si>
    <t>คะแนน</t>
  </si>
  <si>
    <t>ผลการประเมินคะแนน :</t>
  </si>
  <si>
    <t xml:space="preserve">คะแนนเกณฑ์ขั้นสูง </t>
  </si>
  <si>
    <t>หน่วยงาน</t>
  </si>
  <si>
    <t>เจ้าหน้าที่สามารถปฏิบัติงานได้ตามมาตรฐานที่กำหนดไว้ในแต่ละช่องทางของระบบ online ที่พัฒนาขึ้น</t>
  </si>
  <si>
    <t>การจัดให้มีห้องน้ำที่สะอาด และถูกสุขลักษณะ</t>
  </si>
  <si>
    <t>มีการจัดสรรสิ่งอำนวยความสะดวกที่ สอดคล้องกับผลสำรวจความต้องการของผู้รับบริการ และความพร้อมของทรัพยากรที่มี เช่น น้ำดื่ม เก้าอี้นั่งพักรอ เป็นต้น</t>
  </si>
  <si>
    <t xml:space="preserve">มีการสำรวจ เพื่อให้ทราบความต้องการของผู้รับบริการกลุ่มเป้าหมายในแต่ละพื้นที่ให้บริการ  
ซึ่งต้องครอบคลุมประเด็น ดังนี้ ประเภทงานบริการ วันและเวลาเปิดให้บริการ  สถานที่ให้บริการ ความยาก-ง่ายในการเข้าถึงจุดบริการ  สิ่งอำนวยความสะดวกที่สำคัญ การรับรู้ข้อมูลข่าวสารเกี่ยวกับการให้บริการ
 </t>
  </si>
  <si>
    <t xml:space="preserve">มีงานบริการ ณ ศูนย์ราชการสะดวก ครอบคลุมประเภทงาน ดังนี้ งานบริการข้อมูลข่าวสารของหน่วยงานภาครัฐทุกหน่วยงาน งานด้านการรับเรื่องราวร้องทุกข์ งานบริการตามภารกิจของหน่วยงาน
</t>
  </si>
  <si>
    <t>มีป้าย/สัญลักษณ์ บอกทิศทางหรือตำแหน่งที่ตั้งของจุดให้บริการอย่างชัดเจน ไม่ติดตั้งในตำแหน่งที่ทำให้เกิดความสับสน</t>
  </si>
  <si>
    <t>การออกแบบสถานที่คำนึงถึงผู้พิการ สตรีมีครรภ์ และผู้สูงอายุ เช่น จุดให้บริการอยู่ชั้น ๑ (กรณีไม่มีลิฟท์) มีทางลาดสำหรับรถเข็น มีพื้นที่ว่างใต้เคาน์เตอร์ให้รถเข็นคนพิการสามารถเข้าได้โดยไม่มีสิ่งกีดขวาง เป็นต้น</t>
  </si>
  <si>
    <t>การออกแบบผังงาน และระบบการให้บริการระหว่าง “จุดก่อนเข้าสู่บริการ” และ “จุดให้บริการ” ที่อำนวยความสะดวกทั้งสำหรับเจ้าหน้าที่ และประชาชน เพื่อให้สามารถให้บริการประชาชนได้อย่างรวดเร็ว โดยคำนึงถึงลักษณะและปริมาณงานที่ให้บริการ</t>
  </si>
  <si>
    <t>ขนาดและพื้นที่ใช้งานสะดวกต่อการเอื้อมจับ (พื้นที่ว่างด้านข้างสำหรับการเคลื่อนไหวร่างกายที่สบาย และออกแบบจัดวางเอกสารให้สามารถให้บริการได้อย่างรวดเร็ว</t>
  </si>
  <si>
    <t>ในจุดที่สำคัญหรืออันตรายต้องออกแบบหรือจัดให้สามารถมองเห็นได้ชัดเจนทั้งขณะยืนหรือรถล้อเลื่อน</t>
  </si>
  <si>
    <t>การจัดเตรียมวัสดุ/อุปกรณ์ หรือสิ่งอำนวยความสะดวกอื่น ๆ</t>
  </si>
  <si>
    <t xml:space="preserve">มีจุดแรกรับ ในการช่วยอำนวยความสะดวกต่าง ๆ เช่น คัดกรองผู้รับบริการ ให้คำแนะนำในการขอรับบริการ หรือช่วยเตรียมเอกสาร กรอกแบบฟอร์มต่างๆ  เพื่อเพิ่มประสิทธิภาพในการบริการและลดระยะเวลารอคอย </t>
  </si>
  <si>
    <t>มีการจัดลำดับขั้นตอนการบริการที่ง่ายต่อการให้บริการและรับบริการ เพื่อให้ประชาชนไม่ต้องรอคอยรับบริการนาน</t>
  </si>
  <si>
    <t xml:space="preserve">มีการกำหนดผู้รับผิดชอบ ผู้ประสานงาน/เจ้าของงาน เบอร์โทรติดต่อ และช่องทางการติดต่อไว้อย่างชัดเจน
</t>
  </si>
  <si>
    <t xml:space="preserve">มีการจัดทำคู่มือการปฏิบัติงานสำหรับเจ้าหน้าที่ ที่ครอบคลุม ถูกต้อง และทันสมัย โดยมีการระบุขั้นตอน ระยะเวลา ค่าธรรมเนียม และข้อมูลจำเป็นสำหรับการปฏิบัติงานไว้ในคู่มือฯ อย่างชัดเจน </t>
  </si>
  <si>
    <t>การให้บริการไปในทิศทางเดียวกัน เช่น การตอบคำถาม รูปแบบการบริการของแต่ละจุด เป็นต้น</t>
  </si>
  <si>
    <t>มีการปรับปรุงแบบฟอร์มการขอรับอนุญาตต่าง ๆ ให้ง่ายและไม่ซ้ำซ้อน</t>
  </si>
  <si>
    <t>มีการวิเคราะห์ประเมินความต้องการด้านกำลังคนที่จำเป็น</t>
  </si>
  <si>
    <t>มีการจัดตารางการทำงานในช่วงพักทานอาหาร หรือช่วงเวลาที่มีผู้รับบริการเข้ามาใช้บริการมาก เพื่อให้เหมาะสมในการให้บริการผู้รับบริการที่เพียงพอต่อจำนวนผู้รับบริการที่เข้ามาใช้บริการในแต่ละช่วงของจุดให้บริการ</t>
  </si>
  <si>
    <t>มีการเพิ่มศักยภาพและทักษะในการปฏิบัติงานที่จำเป็นและทันสมัยให้กับเจ้าหน้าที่ เช่น จัดฝึกอบรม สัมมนาระดมสมอง ศึกษาดูงาน เป็นต้น อย่างต่อเนื่อง เพื่อให้เจ้าหน้าที่สามารถให้บริการได้อย่างถูกต้อง รวดเร็ว และมีจิตบริการ</t>
  </si>
  <si>
    <t>*ให้ใส่ผลการประเมิน กรณีผ่าน = 1  กรณีไม่ผ่าน = 0</t>
  </si>
  <si>
    <t>ผ่าน /ปรับปรุง*</t>
  </si>
  <si>
    <t xml:space="preserve">เจ้าหน้าที่ได้รับการอบรมการใช้ระบบ ซอฟท์แวร์และการให้บริการอย่างต่อเนื่องจนมีความเข้าใจในด้านการใช้งานระบบ </t>
  </si>
  <si>
    <t>เจ้าหน้าที่สามารถให้บริการแทนกันได้ในงานบริการเบ็ดเสร็จจำนวนหนึ่ง</t>
  </si>
  <si>
    <t xml:space="preserve">เจ้าหน้าที่มีทักษะในการให้บริการ ครอบคลุมเรื่องสำคัญ ดังนี้ สามารถตอบคำถามพื้นฐานให้กับผู้รับบริการได้สามารถแก้ไข/รับมือกับสถานการณ์ที่เกิดขึ้นได้ ตามมาตรฐานการให้บริการ การสื่อสารและช่วยเหลือผู้รับบริการด้วยไมตรีจิต
</t>
  </si>
  <si>
    <t xml:space="preserve">เจ้าหน้าที่สามารถริเริ่มและพัฒนาการให้บริการที่เกินความคาดหวังของผู้รับบริการ </t>
  </si>
  <si>
    <t>มีการนำผลสำรวจมาปรับปรุงงานบริการอย่างต่อเนื่อง</t>
  </si>
  <si>
    <t>วิธีการปฏิบัติงานที่รวดเร็ว ถูกต้องตามที่กฎหมายกำหนด (เจ้าหน้าที่ปฏิบัติงานตามมาตรฐานการให้บริการที่กำหนดไว้ในคู่มือการปฏิบัติงาน)</t>
  </si>
  <si>
    <t>กรณีเกิดข้อร้องเรียนในการให้บริการ ข้อร้องเรียนในประเด็นเดิมจะต้องไม่เกิดขึ้นซ้ำอีก</t>
  </si>
  <si>
    <t>มีการพัฒนาเพิ่มช่องทางการให้บริการ การให้คำปรึกษา รวมทั้งช่องทางการรับเรื่องร้องเรียน ผ่านทางโทรศัพท์ หรือ ศูนย์ Hotline หรือช่องทางอื่น ๆ ที่สอดคล้องกับความต้องการของผู้รับบริการ</t>
  </si>
  <si>
    <t xml:space="preserve">มีการจัดทำแผนการติดตามผลการดำเนินการของศูนย์ราชการสะดวกที่ชัดเจน ซึ่งประกอบด้วย หัวข้อเรื่องที่ติดตาม ผู้รับผิดชอบ ระยะเวลาดำเนินการ ผลดำเนินการ และข้อเสนอการปรับปรุงพัฒนาให้ดีขึ้นอย่างต่อเนื่อง </t>
  </si>
  <si>
    <t xml:space="preserve">มีการค้นหาปัญหา/อุปสรรคของการให้บริการที่เกิดขึ้นและคาดว่าจะเกิดขึ้น และนำไปแก้ไขปรับปรุงให้การบริการดียิ่งขึ้น </t>
  </si>
  <si>
    <t>มีการนำผลจากการติดตามงานมาดำเนินการปรับปรุงงานจนเกิดผลลัพธ์ที่ดีอย่างต่อเนื่อง และการให้บริการได้ถูกต้อง รวดเร็ว สามารถลดต้นทุน ลดการสูญเสีย และเกิดคุณค่าที่เป็นประโยชน์ต่อผู้รับบริการ</t>
  </si>
  <si>
    <t>การจัดอบรมทักษะการให้บริการที่ทันสมัยอย่างต่อเนื่อง เช่น การสร้างความสัมพันธ์กับผู้รับบริการ การสร้างภาพลักษณ์การให้บริการ การสร้างจิตสำนึกด้านการให้บริการ การศึกษาดูงาน เป็นต้น และมีการสื่อสารสร้างความเข้าใจให้แก่เจ้าหน้าที่เกี่ยวกับแนวทางการปฏิบัติงานใหม่ เพื่อป้องกันปัญหาที่อาจเกิดขึ้น</t>
  </si>
  <si>
    <t xml:space="preserve">เจ้าหน้าที่ด้านเทคนิคได้รับการอบรมหลักสูตรที่เกี่ยวข้องกับการติดตั้งระบบปฏิบัติการ และโปรแกรมประยุกต์ การซ่อมบำรุงฮาร์ดแวร์พื้นฐาน (เชื่อมโยงข้อ 17.1) </t>
  </si>
  <si>
    <t xml:space="preserve">เจ้าหน้าที่ด้านเทคนิคมีความสามารถ ดังนี้ ตอบคำถามและแก้ปัญหาพื้นฐานเกี่ยวกับระบบ อธิบายลักษณะปัญหาระบบเครือข่ายต่อเชื่อมเมื่อประสานงานกับบริษัทผู้ให้บริการ
</t>
  </si>
  <si>
    <t>มีการออกแบบระบบจัดเก็บข้อมูลและระบบวิเคราะห์ฐานข้อมูลสอดคล้องกับความต้องการใช้งานเพื่ออำนวยความสะดวกในการปฏิบัติงาน และพัฒนาปรับปรุงการให้บริการ</t>
  </si>
  <si>
    <t>มีการรวบรวมข้อมูลจากผู้ปฏิบัติงาน ผู้รับบริการ และผู้ที่เกี่ยวข้อง เข้าระบบฐานข้อมูลได้อย่างครอบคลุม ถูกต้อง และทันสมัย รวมถึงการนำผลการวิเคราะห์ข้อมูลไปใช้ปรับปรุงระบบฐานข้อมูล และพัฒนาระบบการให้บริการต่อไป</t>
  </si>
  <si>
    <t>การออกแบบระบบเทคโนโลยีสารสนเทศให้สามารถใช้งานในส่วนที่จำเป็นได้อย่างต่อเนื่อง และปลอดภัย โดยการปฏิบัติตามแผนแม่บทเทคโนโลยีสารสนเทศและการสื่อสาร หรือแผนอื่นที่กำหนด</t>
  </si>
  <si>
    <t>การออกแบบระบบเทคโนโลยีสารสนเทศ ให้ผู้ปฏิบัติงานหรือผู้เกี่ยวข้องสามารถค้นหาข้อมูลการให้บริการได้อย่างสะดวก รวดเร็ว โดยเฉพาะเรื่องคำถาม คำตอบ และวิธีการแก้ไขปัญหาในแต่ละสถานการณ์ เพื่อช่วยสนับสนุนการปฏิบัติงานของเจ้าหน้าที่</t>
  </si>
  <si>
    <t>การบูรณาการการทำงานระหว่างหน่วยงานที่เกี่ยวข้อง สอดคล้องกับทรัพยากรที่มีจำกัด โดยมีการเชื่อมโยงข้อมูลระหว่างหน่วยงาน เพื่อลดความซ้ำซ้อนและความผิดพลาดในการกรอกข้อมูล รวมทั้ง การใช้ทรัพยากรร่วมกันอย่างคุ้มค่า</t>
  </si>
  <si>
    <t>มีการพัฒนาและดูแลรักษาระบบโทรศัพท์ให้มีคุณสมบัติ ดังนี้ มีความพร้อมใช้งาน ซึ่งเป็นระบบที่มีคุณภาพ ใช้งานได้ เสียงฟังชัดเจน สามารถเลือกติดต่อกับเจ้าหน้าที่ได้หรือประสานส่งต่อ มีระบบเก็บข้อมูลของผู้รับบริการ เพื่อช่วยในการสืบค้นข้อมูลประวัติการขอรับบริการ มีการจัดทำฐานข้อมูลครอบคลุมข้อมูลที่ผู้รับบริการสอบถาม และมีการปรับปรุงข้อมูลให้เป็นปัจจุบัน</t>
  </si>
  <si>
    <t>มีระบบ/แผนการพัฒนาความรู้และทักษะให้แก่เจ้าหน้าที่ตอบ Call Center อย่างชัดเจน โดยนำข้อมูลจากการตรวจสอบคุณภาพมาใช้ในการวางแผนการอบรมเจ้าหน้าที่ รวมถึงมีการจัดอบรมเจ้าหน้าที่อย่างต่อเนื่อง และอบรมทุกครั้งที่มีการเปลี่ยนแปลงกระบวนการทำงาน ผลผลิต และบริการ</t>
  </si>
  <si>
    <t xml:space="preserve">มีการกำหนดมาตรฐานในการให้บริการของ Call Center ไว้อย่างชัดเจน เช่น  - โทรศัพท์ดังไม่เกิน ๓ ครั้ง
อัตราสูงสุดที่ยอมให้สายหลุดไปไม่สามารถรับได้ในการติดต่อครั้งแรกไม่เกิน ๕% การให้บริการได้สำเร็จในการติดต่อครั้งแรก
</t>
  </si>
  <si>
    <t xml:space="preserve">เจ้าหน้าที่สามารถปฏิบัติงานได้ตามมาตรฐานที่กำหนด (เชื่อมโยงข้อ 24.2)
</t>
  </si>
  <si>
    <t>มีแผนการบริหารความต่อเนื่องในการให้บริการ กรณีที่เกิดภาวะฉุกเฉิน หรือภัยพิบัติ  โดยเตรียมทรัพยากรที่สำคัญ เช่น  สถานที่ให้บริการสำรอง  บุคลากร  ข้อมูลสารสนเทศ  คู่ค้าหรือผู้มีส่วนได้ส่วนเสีย  วัสดุอุปกรณ์ต่าง ๆ เป็นต้น</t>
  </si>
  <si>
    <t xml:space="preserve">เกณฑ์การผ่านการรับรองมาตรฐานศูนย์ราชการสะดวก คือ คะแนนรวมอย่างน้อย 60 คะแนน  </t>
  </si>
  <si>
    <t>หมายเหตุ :</t>
  </si>
  <si>
    <t>โดยมีคะแนนผ่านเกณฑ์พื้นฐาน 40 คะแนน และเกณฑ์ขั้นสูงอย่างน้อย 20 คะแนน</t>
  </si>
  <si>
    <t>%</t>
  </si>
  <si>
    <t>สรุปผลคะแนนประเมินการพัฒนามาตรฐานการให้บริการของกรมสรรพสามิต</t>
  </si>
  <si>
    <r>
      <rPr>
        <b/>
        <u/>
        <sz val="11"/>
        <rFont val="TH SarabunPSK"/>
        <family val="2"/>
      </rPr>
      <t>ตัวชี้วัด</t>
    </r>
    <r>
      <rPr>
        <b/>
        <sz val="11"/>
        <rFont val="TH SarabunPSK"/>
        <family val="2"/>
      </rPr>
      <t xml:space="preserve"> สรรพสามิตภาค</t>
    </r>
  </si>
  <si>
    <t xml:space="preserve">คู่มือการตรวจติดตามและประเมินผลการดำเนินการตามมาตรฐานการให้บริการของกรมสรรพสามิต
ประจำปีงบประมาณ พ.ศ. 2560
</t>
  </si>
  <si>
    <t>ที่มาและความสาคัญ</t>
  </si>
  <si>
    <t xml:space="preserve">      เพื่อให้ศูนย์ราชการสะดวก มีการให้บริการที่เป็นไปตามนโยบายของนายกรัฐมนตรี และมีมาตรฐานเดียวกัน จำเป็นต้องกำหนด หลักเกณฑ์ วิธีการในการปฏิบัติงาน รวมทั้งการติดตาม ประเมินผลการดำเนินการเพื่อนำไปสู่การรับรองมาตรฐานการให้บริการของศูนย์ราชการสะดวกต่อไป</t>
  </si>
  <si>
    <t>ศูนย์ราชการสะดวกคืออะไร</t>
  </si>
  <si>
    <t>แนวทางการดำเนินงานของศูนย์ราชการสะดวก (GECC)</t>
  </si>
  <si>
    <t>ผลการประเมิน</t>
  </si>
  <si>
    <t>คะแนนเกณฑ์พื้นฐาน (%)</t>
  </si>
  <si>
    <t xml:space="preserve">คะแนนเกณฑ์ขั้นสูง (%) </t>
  </si>
  <si>
    <r>
      <t xml:space="preserve">      ศูนย์ราชการสะดวก</t>
    </r>
    <r>
      <rPr>
        <b/>
        <sz val="16"/>
        <color theme="1"/>
        <rFont val="TH SarabunPSK"/>
        <family val="2"/>
      </rPr>
      <t>(Government Easy Contact Center : GECC)</t>
    </r>
    <r>
      <rPr>
        <sz val="16"/>
        <color theme="1"/>
        <rFont val="TH SarabunPSK"/>
        <family val="2"/>
      </rPr>
      <t>เป็นหน่วยงาน ที่ให้บริการประชาชนที่มุ่งเน้นการอำนวยความสะดวกโดยมีมาตรฐานระบบงานเชื่อมโยง การทำงานร่วมกัน ส่งมอบบริการด้วยใจเพื่อให้ประชาชนได้รับความสะดวก รวดเร็ว และเข้าถึงง่ายประชาชนมีความพึงพอใจต่อบริการของภาครัฐ</t>
    </r>
  </si>
  <si>
    <t xml:space="preserve">การให้บริการนอกเวลาราชการ หรือตามเวลาที่สอดคล้องกับผลการสำรวจความต้องการของผู้รับบริการในแต่ละพื้นที่ เช่น วันจันทร์ - ศุกร์ (เวลา ๑๗.๐๐ - ๑๙.๐๐ น.)วัน-เวลาราชการ แต่เพิ่มเวลาพักเที่ยง เป็นต้น  (เชื่อมโยงข้อ 1)
</t>
  </si>
  <si>
    <t xml:space="preserve">      การประชุมคณะรัฐมนตรี เมื่อวันที่ ๑ กันยายน ๒๕๕๘ นายกรัฐมนตรี ได้มอบนโยบาย ให้ทุกกระทรวง กรม และจังหวัด รวมทั้งรัฐวิสาหกิจที่เกี่ยวข้อง กำหนดให้มี “ศูนย์ราชการสะดวก (Government Easy Contact Center : GECC)” เพื่อเป็นหน่วยงานที่ทำหน้าที่ ให้คำแนะนำและอำนวยความสะดวกแก่ประชาชน ให้เกิดการให้บริการที่มีประสิทธิภาพ และสร้างความเชื่อมั่นให้แก่ประชาชนที่เดินทางมาติดต่อราชการกับหน่วยงานของรัฐ</t>
  </si>
  <si>
    <t>เสนอผลงานเพื่อรับรอง GECC (ใช่=1/ไม่ใช่=ไม่ต้องใส่ผล)</t>
  </si>
  <si>
    <t>แบบฟอร์มการพัฒนามาตรฐานการให้บริการของกรมสรรพสามิต ตามแนวทางศูนย์ราชการสะดวก (Government Easy Contact Center : GECC)</t>
  </si>
  <si>
    <t>ค่าเฉลี่ย (แพร่)</t>
  </si>
  <si>
    <t>หน่วยงานในการกำกับดูแลของสำนักงานสรรพสามิตภาคที่ 7</t>
  </si>
  <si>
    <t>สำนักงานสรรพสามิตพื้นที่นครปฐม 1</t>
  </si>
  <si>
    <t>สำนักงานสรรพสามิตพื้นที่นครปฐม 2</t>
  </si>
  <si>
    <t>สำนักงานสรรสพามิตพื้นที่กาญจนบุรี</t>
  </si>
  <si>
    <t xml:space="preserve">สำนักงานสรรพสามิตพื้นที่กาญจนบุรีสาขาเมือง </t>
  </si>
  <si>
    <t xml:space="preserve">สำนักงานสรรพสามิตพื้นที่กาญจนบุรีสาขาท่าม่วง </t>
  </si>
  <si>
    <t>สำนักงานสรรพสามิตพื้นที่กาญจนบุรีสาขาบ่อพลอย</t>
  </si>
  <si>
    <t>สำนักงานสรรพสามิตพื้นที่กาญจนบุรีสาขาสังขละบุรี</t>
  </si>
  <si>
    <t>ค่าเฉลี่ย (กาญจนบุรี)</t>
  </si>
  <si>
    <t>สำนักงานสรรพสามิตพื้นที่ประจวบคีรีขันธ์</t>
  </si>
  <si>
    <t xml:space="preserve">สำนักงานสรรพสามิตพื้นที่ประจวบคีรีขันธ์สาขาเมือง </t>
  </si>
  <si>
    <t>สำนักงานสรรพสามิตพื้นที่ประจวบคีรีขันธ์สาขาบางสะพาน</t>
  </si>
  <si>
    <t>สำนักงานสรรพสามิตพื้นที่ประจวบคีรีขันธ์สาขาหัวหิน</t>
  </si>
  <si>
    <t>ค่าเฉลี่ย (ประจวบคีรีขันธ์)</t>
  </si>
  <si>
    <t>สำนักงานสรรพสามิตพื้นที่เพชรบุรี</t>
  </si>
  <si>
    <t xml:space="preserve">สำนักงานสรรพสามิตพื้นที่เพชรบุรีสาขาเมือง </t>
  </si>
  <si>
    <t>สำนักงานสรรพสามิตพื้นที่เพชรบุรีสาขาชะอำ</t>
  </si>
  <si>
    <t>ค่าเฉลี่ย (เพชรบุรี)</t>
  </si>
  <si>
    <t>สำนักงานสรรพสามิตพื้นที่ราชบุรี</t>
  </si>
  <si>
    <t xml:space="preserve">สำนักงานสรรพสามิตพื้นที่ราชบุรีสาขาเมืองราชบุรี </t>
  </si>
  <si>
    <t>สำนักงานสรรพสามิตพื้นที่ราชบุรีสาขาจอมบึง</t>
  </si>
  <si>
    <t>สำนักงานสรรพสามิตพื้นที่ราชบุรีสาขาบ้านโป่ง</t>
  </si>
  <si>
    <t>ค่าเฉลี่ย (ราชบุรี)</t>
  </si>
  <si>
    <t>สำนักงานสรรพสามิตพื้นที่สมุทรสงคราม</t>
  </si>
  <si>
    <t>สำนักงานสรรพสามิตพื้นที่สมุทรสาคร</t>
  </si>
  <si>
    <t>สำนักงานสรรพสามิตพื้นที่สุพรรณบุรี</t>
  </si>
  <si>
    <t xml:space="preserve">สำนักงานสรรพสามิตพื้นที่สุพรรณบุรีสาขาเมือง </t>
  </si>
  <si>
    <t xml:space="preserve">สำนักงานสรรพสามิตพื้นที่สุพรรณบุรีสาขาเดิมบางนางบวช </t>
  </si>
  <si>
    <r>
      <t xml:space="preserve">ประจำปีงบประมาณ พ.ศ. </t>
    </r>
    <r>
      <rPr>
        <b/>
        <sz val="16"/>
        <rFont val="TH SarabunPSK"/>
        <family val="2"/>
      </rPr>
      <t>๒๕๖๒</t>
    </r>
  </si>
  <si>
    <t>รอบการประเมิน 6 เดือนหลัง ของปีงบประมาณ 2562</t>
  </si>
  <si>
    <t>จำนวนหน่วยงานในการกำกับดูแลที่เสนอผลงาน เพื่อขอรับรองมาตรฐานการให้บริการของศูนย์ราชการสะดวก (GECC) ในปี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</si>
</sst>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D00041E]0"/>
    <numFmt numFmtId="165" formatCode="0.0%"/>
  </numFmts>
  <fonts count="24">
    <font>
      <sz val="11"/>
      <color theme="1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Wingdings"/>
      <charset val="2"/>
    </font>
    <font>
      <sz val="12"/>
      <color theme="1"/>
      <name val="Wingdings"/>
      <charset val="2"/>
    </font>
    <font>
      <sz val="11"/>
      <color theme="1"/>
      <name val="Calibri"/>
      <family val="2"/>
      <charset val="222"/>
      <scheme val="minor"/>
    </font>
    <font>
      <b/>
      <sz val="12"/>
      <color rgb="FFFF0000"/>
      <name val="TH SarabunIT๙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1"/>
      <name val="TH SarabunPSK"/>
      <family val="2"/>
    </font>
    <font>
      <b/>
      <u/>
      <sz val="1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1.5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/>
    </xf>
    <xf numFmtId="0" fontId="9" fillId="5" borderId="0" xfId="0" applyFont="1" applyFill="1"/>
    <xf numFmtId="0" fontId="12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/>
    <xf numFmtId="0" fontId="17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165" fontId="10" fillId="0" borderId="1" xfId="1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center" vertical="center"/>
    </xf>
    <xf numFmtId="165" fontId="18" fillId="6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5" fontId="10" fillId="7" borderId="1" xfId="1" applyNumberFormat="1" applyFont="1" applyFill="1" applyBorder="1" applyAlignment="1">
      <alignment horizontal="center" vertical="center"/>
    </xf>
    <xf numFmtId="165" fontId="18" fillId="7" borderId="1" xfId="1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/>
    </xf>
    <xf numFmtId="165" fontId="18" fillId="0" borderId="5" xfId="1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165" fontId="10" fillId="8" borderId="1" xfId="1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3" fillId="6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106800</xdr:rowOff>
    </xdr:from>
    <xdr:to>
      <xdr:col>9</xdr:col>
      <xdr:colOff>26968</xdr:colOff>
      <xdr:row>33</xdr:row>
      <xdr:rowOff>67236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117" t="14143" r="24904" b="5442"/>
        <a:stretch/>
      </xdr:blipFill>
      <xdr:spPr>
        <a:xfrm>
          <a:off x="0" y="5463212"/>
          <a:ext cx="5607497" cy="396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I12"/>
  <sheetViews>
    <sheetView topLeftCell="A13" zoomScale="85" zoomScaleNormal="85" workbookViewId="0">
      <selection activeCell="P10" sqref="P10"/>
    </sheetView>
  </sheetViews>
  <sheetFormatPr defaultRowHeight="15"/>
  <cols>
    <col min="9" max="9" width="11.140625" customWidth="1"/>
  </cols>
  <sheetData>
    <row r="2" spans="1:9" ht="21">
      <c r="A2" s="99" t="s">
        <v>112</v>
      </c>
      <c r="B2" s="99"/>
      <c r="C2" s="99"/>
      <c r="D2" s="99"/>
      <c r="E2" s="99"/>
      <c r="F2" s="99"/>
      <c r="G2" s="99"/>
      <c r="H2" s="99"/>
      <c r="I2" s="99"/>
    </row>
    <row r="3" spans="1:9" ht="21">
      <c r="A3" s="100" t="s">
        <v>154</v>
      </c>
      <c r="B3" s="100"/>
      <c r="C3" s="100"/>
      <c r="D3" s="100"/>
      <c r="E3" s="100"/>
      <c r="F3" s="100"/>
      <c r="G3" s="100"/>
      <c r="H3" s="100"/>
      <c r="I3" s="100"/>
    </row>
    <row r="5" spans="1:9" ht="21">
      <c r="A5" s="52" t="s">
        <v>113</v>
      </c>
      <c r="B5" s="53"/>
      <c r="C5" s="53"/>
      <c r="D5" s="53"/>
      <c r="E5" s="53"/>
      <c r="F5" s="53"/>
      <c r="G5" s="53"/>
      <c r="H5" s="53"/>
      <c r="I5" s="53"/>
    </row>
    <row r="6" spans="1:9" ht="111.75" customHeight="1">
      <c r="A6" s="101" t="s">
        <v>122</v>
      </c>
      <c r="B6" s="101"/>
      <c r="C6" s="101"/>
      <c r="D6" s="101"/>
      <c r="E6" s="101"/>
      <c r="F6" s="101"/>
      <c r="G6" s="101"/>
      <c r="H6" s="101"/>
      <c r="I6" s="101"/>
    </row>
    <row r="7" spans="1:9" ht="63.75" customHeight="1">
      <c r="A7" s="101" t="s">
        <v>114</v>
      </c>
      <c r="B7" s="101"/>
      <c r="C7" s="101"/>
      <c r="D7" s="101"/>
      <c r="E7" s="101"/>
      <c r="F7" s="101"/>
      <c r="G7" s="101"/>
      <c r="H7" s="101"/>
      <c r="I7" s="101"/>
    </row>
    <row r="9" spans="1:9" ht="21">
      <c r="A9" s="52" t="s">
        <v>115</v>
      </c>
      <c r="B9" s="53"/>
      <c r="C9" s="53"/>
      <c r="D9" s="53"/>
      <c r="E9" s="53"/>
      <c r="F9" s="53"/>
      <c r="G9" s="53"/>
      <c r="H9" s="53"/>
      <c r="I9" s="53"/>
    </row>
    <row r="10" spans="1:9" s="54" customFormat="1" ht="83.25" customHeight="1">
      <c r="A10" s="101" t="s">
        <v>120</v>
      </c>
      <c r="B10" s="101"/>
      <c r="C10" s="101"/>
      <c r="D10" s="101"/>
      <c r="E10" s="101"/>
      <c r="F10" s="101"/>
      <c r="G10" s="101"/>
      <c r="H10" s="101"/>
      <c r="I10" s="101"/>
    </row>
    <row r="11" spans="1:9" s="54" customFormat="1" ht="12.75" customHeight="1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21">
      <c r="A12" s="52" t="s">
        <v>116</v>
      </c>
      <c r="B12" s="44"/>
      <c r="C12" s="44"/>
      <c r="D12" s="44"/>
      <c r="E12" s="44"/>
    </row>
  </sheetData>
  <mergeCells count="5">
    <mergeCell ref="A2:I2"/>
    <mergeCell ref="A3:I3"/>
    <mergeCell ref="A6:I6"/>
    <mergeCell ref="A7:I7"/>
    <mergeCell ref="A10:I1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E101" sqref="E101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ตารางสรุปคะแนน!B15</f>
        <v>สำนักงานสรรพสามิตพื้นที่ประจวบคีรีขันธ์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3" t="s">
        <v>56</v>
      </c>
      <c r="G103" s="73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74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ตารางสรุปคะแนน!B16</f>
        <v xml:space="preserve">สำนักงานสรรพสามิตพื้นที่ประจวบคีรีขันธ์สาขาเมือง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3" t="s">
        <v>56</v>
      </c>
      <c r="G103" s="73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74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ตารางสรุปคะแนน!B17</f>
        <v>สำนักงานสรรพสามิตพื้นที่ประจวบคีรีขันธ์สาขาบางสะพาน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0" t="s">
        <v>56</v>
      </c>
      <c r="G103" s="6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ตารางสรุปคะแนน!B18</f>
        <v>สำนักงานสรรพสามิตพื้นที่ประจวบคีรีขันธ์สาขาหัวหิน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ตารางสรุปคะแนน!B20</f>
        <v>สำนักงานสรรพสามิตพื้นที่เพชรบุรี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ตารางสรุปคะแนน!B21</f>
        <v xml:space="preserve">สำนักงานสรรพสามิตพื้นที่เพชรบุรีสาขาเมือง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ตารางสรุปคะแนน!B22</f>
        <v>สำนักงานสรรพสามิตพื้นที่เพชรบุรีสาขาชะอำ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97"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ตารางสรุปคะแนน!B24</f>
        <v>สำนักงานสรรพสามิตพื้นที่ราชบุรี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9" t="s">
        <v>56</v>
      </c>
      <c r="G103" s="79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80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ตารางสรุปคะแนน!B25</f>
        <v xml:space="preserve">สำนักงานสรรพสามิตพื้นที่ราชบุรีสาขาเมืองราชบุรี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9" t="s">
        <v>56</v>
      </c>
      <c r="G103" s="79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80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ตารางสรุปคะแนน!B26</f>
        <v>สำนักงานสรรพสามิตพื้นที่ราชบุรีสาขาจอมบึง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0"/>
  <sheetViews>
    <sheetView tabSelected="1" topLeftCell="A28" zoomScale="130" zoomScaleNormal="130" workbookViewId="0">
      <selection activeCell="F41" sqref="F41"/>
    </sheetView>
  </sheetViews>
  <sheetFormatPr defaultRowHeight="15.75"/>
  <cols>
    <col min="1" max="1" width="5" style="51" customWidth="1"/>
    <col min="2" max="2" width="34.140625" style="51" customWidth="1"/>
    <col min="3" max="3" width="8.7109375" style="50" customWidth="1"/>
    <col min="4" max="4" width="8.28515625" customWidth="1"/>
    <col min="5" max="5" width="7.5703125" customWidth="1"/>
    <col min="6" max="6" width="14.7109375" customWidth="1"/>
    <col min="9" max="9" width="9.140625" hidden="1" customWidth="1"/>
  </cols>
  <sheetData>
    <row r="1" spans="1:9" ht="23.1" customHeight="1">
      <c r="A1" s="119" t="s">
        <v>110</v>
      </c>
      <c r="B1" s="119"/>
      <c r="C1" s="119"/>
      <c r="D1" s="119"/>
      <c r="E1" s="119"/>
      <c r="F1" s="119"/>
    </row>
    <row r="2" spans="1:9" ht="23.1" customHeight="1">
      <c r="A2" s="120" t="s">
        <v>155</v>
      </c>
      <c r="B2" s="120"/>
      <c r="C2" s="120"/>
      <c r="D2" s="120"/>
      <c r="E2" s="120"/>
      <c r="F2" s="120"/>
    </row>
    <row r="3" spans="1:9" ht="23.1" customHeight="1">
      <c r="A3" s="121" t="s">
        <v>126</v>
      </c>
      <c r="B3" s="121"/>
      <c r="C3" s="121"/>
      <c r="D3" s="121"/>
      <c r="E3" s="121"/>
      <c r="F3" s="121"/>
    </row>
    <row r="4" spans="1:9" s="44" customFormat="1" ht="27" customHeight="1">
      <c r="A4" s="122" t="s">
        <v>14</v>
      </c>
      <c r="B4" s="125" t="s">
        <v>59</v>
      </c>
      <c r="C4" s="128" t="s">
        <v>117</v>
      </c>
      <c r="D4" s="128"/>
      <c r="E4" s="128"/>
      <c r="F4" s="128"/>
    </row>
    <row r="5" spans="1:9" s="44" customFormat="1" ht="27" customHeight="1">
      <c r="A5" s="123"/>
      <c r="B5" s="126"/>
      <c r="C5" s="118" t="s">
        <v>118</v>
      </c>
      <c r="D5" s="118" t="s">
        <v>119</v>
      </c>
      <c r="E5" s="115" t="s">
        <v>55</v>
      </c>
      <c r="F5" s="118" t="s">
        <v>123</v>
      </c>
      <c r="I5" s="44">
        <v>1</v>
      </c>
    </row>
    <row r="6" spans="1:9" s="44" customFormat="1" ht="27" customHeight="1">
      <c r="A6" s="124"/>
      <c r="B6" s="127"/>
      <c r="C6" s="118"/>
      <c r="D6" s="118"/>
      <c r="E6" s="116"/>
      <c r="F6" s="118"/>
      <c r="I6" s="44">
        <v>0</v>
      </c>
    </row>
    <row r="7" spans="1:9" s="44" customFormat="1" ht="18.95" customHeight="1">
      <c r="A7" s="91">
        <v>1</v>
      </c>
      <c r="B7" s="92" t="s">
        <v>127</v>
      </c>
      <c r="C7" s="93">
        <f>'นครปฐม 1'!G104</f>
        <v>0.5</v>
      </c>
      <c r="D7" s="93">
        <f>'นครปฐม 1'!G105</f>
        <v>0.5</v>
      </c>
      <c r="E7" s="93">
        <f>'นครปฐม 1'!G106</f>
        <v>1</v>
      </c>
      <c r="F7" s="94">
        <v>1</v>
      </c>
    </row>
    <row r="8" spans="1:9" s="44" customFormat="1" ht="18.95" customHeight="1">
      <c r="A8" s="91">
        <v>2</v>
      </c>
      <c r="B8" s="92" t="s">
        <v>128</v>
      </c>
      <c r="C8" s="93">
        <f>'นครปฐม 2'!G104</f>
        <v>0.5</v>
      </c>
      <c r="D8" s="93">
        <f>'นครปฐม 2'!G105</f>
        <v>0.5</v>
      </c>
      <c r="E8" s="93">
        <f>'นครปฐม 2'!G106</f>
        <v>1</v>
      </c>
      <c r="F8" s="94"/>
    </row>
    <row r="9" spans="1:9" s="44" customFormat="1" ht="18.95" customHeight="1">
      <c r="A9" s="45">
        <v>3</v>
      </c>
      <c r="B9" s="84" t="s">
        <v>129</v>
      </c>
      <c r="C9" s="56">
        <f>กาญจนบุรี!G104</f>
        <v>0.5</v>
      </c>
      <c r="D9" s="56">
        <f>กาญจนบุรี!G105</f>
        <v>0.5</v>
      </c>
      <c r="E9" s="56">
        <f>กาญจนบุรี!G106</f>
        <v>1</v>
      </c>
      <c r="F9" s="57">
        <v>1</v>
      </c>
    </row>
    <row r="10" spans="1:9" s="44" customFormat="1" ht="18.95" customHeight="1">
      <c r="A10" s="45">
        <v>4</v>
      </c>
      <c r="B10" s="96" t="s">
        <v>130</v>
      </c>
      <c r="C10" s="56">
        <f>กาญจนบุรีสาขาเมือง!G104</f>
        <v>0.5</v>
      </c>
      <c r="D10" s="56">
        <f>กาญจนบุรีสาขาเมือง!G105</f>
        <v>0.5</v>
      </c>
      <c r="E10" s="56">
        <f>กาญจนบุรีสาขาเมือง!G106</f>
        <v>1</v>
      </c>
      <c r="F10" s="57"/>
    </row>
    <row r="11" spans="1:9" s="44" customFormat="1" ht="18.75" customHeight="1">
      <c r="A11" s="45">
        <v>5</v>
      </c>
      <c r="B11" s="96" t="s">
        <v>131</v>
      </c>
      <c r="C11" s="56">
        <f>กาญจนบุรีสาขาท่าม่วง!G104</f>
        <v>0.5</v>
      </c>
      <c r="D11" s="56">
        <f>กาญจนบุรีสาขาท่าม่วง!G105</f>
        <v>0.5</v>
      </c>
      <c r="E11" s="56">
        <f>กาญจนบุรีสาขาท่าม่วง!G106</f>
        <v>1</v>
      </c>
      <c r="F11" s="57"/>
    </row>
    <row r="12" spans="1:9" s="44" customFormat="1" ht="18.95" customHeight="1">
      <c r="A12" s="45">
        <v>6</v>
      </c>
      <c r="B12" s="96" t="s">
        <v>132</v>
      </c>
      <c r="C12" s="56">
        <f>กาญจนบุรีสาขาบ่อพลอย!G104</f>
        <v>0.5</v>
      </c>
      <c r="D12" s="56">
        <f>กาญจนบุรีสาขาบ่อพลอย!G105</f>
        <v>0.45</v>
      </c>
      <c r="E12" s="56">
        <f>กาญจนบุรีสาขาบ่อพลอย!G106</f>
        <v>0.95</v>
      </c>
      <c r="F12" s="57"/>
    </row>
    <row r="13" spans="1:9" s="44" customFormat="1" ht="18.95" customHeight="1">
      <c r="A13" s="45">
        <v>7</v>
      </c>
      <c r="B13" s="96" t="s">
        <v>133</v>
      </c>
      <c r="C13" s="56">
        <f>กาญจนบุรีสาขาสังขละบุรี!G104</f>
        <v>0.5</v>
      </c>
      <c r="D13" s="56">
        <f>กาญจนบุรีสาขาสังขละบุรี!G105</f>
        <v>0.45</v>
      </c>
      <c r="E13" s="56">
        <f>กาญจนบุรีสาขาสังขละบุรี!G106</f>
        <v>0.95</v>
      </c>
      <c r="F13" s="57"/>
    </row>
    <row r="14" spans="1:9" s="44" customFormat="1" ht="18.95" customHeight="1">
      <c r="A14" s="46"/>
      <c r="B14" s="78" t="s">
        <v>134</v>
      </c>
      <c r="C14" s="58">
        <f>SUM(C9:C13)/5</f>
        <v>0.5</v>
      </c>
      <c r="D14" s="58">
        <f t="shared" ref="D14" si="0">SUM(D9:D13)/5</f>
        <v>0.48</v>
      </c>
      <c r="E14" s="59">
        <f>SUM(E9:E13)/5</f>
        <v>0.98000000000000009</v>
      </c>
      <c r="F14" s="47"/>
    </row>
    <row r="15" spans="1:9" s="82" customFormat="1" ht="18.95" customHeight="1">
      <c r="A15" s="64">
        <v>8</v>
      </c>
      <c r="B15" s="96" t="s">
        <v>135</v>
      </c>
      <c r="C15" s="65">
        <f>ประจวบคีรีขันธ์!G104</f>
        <v>0.5</v>
      </c>
      <c r="D15" s="65">
        <f>ประจวบคีรีขันธ์!G105</f>
        <v>0.5</v>
      </c>
      <c r="E15" s="65">
        <f>ประจวบคีรีขันธ์!G106</f>
        <v>1</v>
      </c>
      <c r="F15" s="81"/>
    </row>
    <row r="16" spans="1:9" s="82" customFormat="1" ht="18.95" customHeight="1">
      <c r="A16" s="64">
        <v>9</v>
      </c>
      <c r="B16" s="96" t="s">
        <v>136</v>
      </c>
      <c r="C16" s="65">
        <f>'ประจวบคีรีขันธ์สาขาเมือง '!G104</f>
        <v>0.5</v>
      </c>
      <c r="D16" s="65">
        <f>'ประจวบคีรีขันธ์สาขาเมือง '!G105</f>
        <v>0.45</v>
      </c>
      <c r="E16" s="65">
        <f>'ประจวบคีรีขันธ์สาขาเมือง '!G106</f>
        <v>0.95</v>
      </c>
      <c r="F16" s="81"/>
    </row>
    <row r="17" spans="1:6" s="82" customFormat="1" ht="18.95" customHeight="1">
      <c r="A17" s="64">
        <v>10</v>
      </c>
      <c r="B17" s="97" t="s">
        <v>137</v>
      </c>
      <c r="C17" s="65">
        <f>ประจวบคีรีขันธ์สาขาบางสะพาน!G104</f>
        <v>0.5</v>
      </c>
      <c r="D17" s="65">
        <f>ประจวบคีรีขันธ์สาขาบางสะพาน!G105</f>
        <v>0.45</v>
      </c>
      <c r="E17" s="65">
        <f>ประจวบคีรีขันธ์สาขาบางสะพาน!G106</f>
        <v>0.95</v>
      </c>
      <c r="F17" s="66"/>
    </row>
    <row r="18" spans="1:6" s="48" customFormat="1" ht="18.95" customHeight="1">
      <c r="A18" s="64">
        <v>11</v>
      </c>
      <c r="B18" s="96" t="s">
        <v>138</v>
      </c>
      <c r="C18" s="65">
        <f>ประจวบคีรีขันธ์สาขาหัวหิน!G104</f>
        <v>0.5</v>
      </c>
      <c r="D18" s="65">
        <f>ประจวบคีรีขันธ์สาขาหัวหิน!G105</f>
        <v>0.45</v>
      </c>
      <c r="E18" s="65">
        <f>ประจวบคีรีขันธ์สาขาหัวหิน!G106</f>
        <v>0.95</v>
      </c>
      <c r="F18" s="75"/>
    </row>
    <row r="19" spans="1:6" s="48" customFormat="1" ht="18.95" customHeight="1">
      <c r="A19" s="67"/>
      <c r="B19" s="77" t="s">
        <v>139</v>
      </c>
      <c r="C19" s="68">
        <f>SUM(C15:C18)/4</f>
        <v>0.5</v>
      </c>
      <c r="D19" s="68">
        <f t="shared" ref="D19" si="1">SUM(D15:D18)/4</f>
        <v>0.46249999999999997</v>
      </c>
      <c r="E19" s="69">
        <f>SUM(E15:E18)/4</f>
        <v>0.96249999999999991</v>
      </c>
      <c r="F19" s="70"/>
    </row>
    <row r="20" spans="1:6" s="48" customFormat="1" ht="18.95" customHeight="1">
      <c r="A20" s="64">
        <v>12</v>
      </c>
      <c r="B20" s="96" t="s">
        <v>140</v>
      </c>
      <c r="C20" s="65">
        <f>เพชรบุรี!G104</f>
        <v>0.5</v>
      </c>
      <c r="D20" s="65">
        <f>เพชรบุรี!G105</f>
        <v>0.45</v>
      </c>
      <c r="E20" s="65">
        <f>เพชรบุรี!G106</f>
        <v>0.95</v>
      </c>
      <c r="F20" s="75"/>
    </row>
    <row r="21" spans="1:6" s="48" customFormat="1" ht="18.95" customHeight="1">
      <c r="A21" s="64">
        <v>13</v>
      </c>
      <c r="B21" s="96" t="s">
        <v>141</v>
      </c>
      <c r="C21" s="65">
        <f>'เพชรบุรีสาขาเมือง '!G104</f>
        <v>0.5</v>
      </c>
      <c r="D21" s="65">
        <f>'เพชรบุรีสาขาเมือง '!G105</f>
        <v>0.45</v>
      </c>
      <c r="E21" s="65">
        <f>'เพชรบุรีสาขาเมือง '!G106</f>
        <v>0.95</v>
      </c>
      <c r="F21" s="75"/>
    </row>
    <row r="22" spans="1:6" s="48" customFormat="1" ht="18.95" customHeight="1">
      <c r="A22" s="64">
        <v>14</v>
      </c>
      <c r="B22" s="96" t="s">
        <v>142</v>
      </c>
      <c r="C22" s="65">
        <f>เพชรบุรีสาขาชะอำ!G104</f>
        <v>0.5</v>
      </c>
      <c r="D22" s="65">
        <f>เพชรบุรีสาขาชะอำ!G105</f>
        <v>0.45</v>
      </c>
      <c r="E22" s="65">
        <f>เพชรบุรีสาขาชะอำ!G106</f>
        <v>0.95</v>
      </c>
      <c r="F22" s="75"/>
    </row>
    <row r="23" spans="1:6" s="44" customFormat="1" ht="18.95" customHeight="1">
      <c r="A23" s="67"/>
      <c r="B23" s="77" t="s">
        <v>143</v>
      </c>
      <c r="C23" s="68">
        <f>SUM(C20:C22)/3</f>
        <v>0.5</v>
      </c>
      <c r="D23" s="68">
        <f t="shared" ref="D23" si="2">SUM(D20:D22)/3</f>
        <v>0.45</v>
      </c>
      <c r="E23" s="69">
        <f>SUM(E20:E22)/3</f>
        <v>0.94999999999999984</v>
      </c>
      <c r="F23" s="70"/>
    </row>
    <row r="24" spans="1:6" s="82" customFormat="1" ht="18.95" customHeight="1">
      <c r="A24" s="64">
        <v>15</v>
      </c>
      <c r="B24" s="96" t="s">
        <v>144</v>
      </c>
      <c r="C24" s="65">
        <f>ราชบุรี!G104</f>
        <v>0.5</v>
      </c>
      <c r="D24" s="65">
        <f>ราชบุรี!G105</f>
        <v>0.45</v>
      </c>
      <c r="E24" s="65">
        <f>ราชบุรี!G106</f>
        <v>0.95</v>
      </c>
      <c r="F24" s="66"/>
    </row>
    <row r="25" spans="1:6" s="82" customFormat="1" ht="18.95" customHeight="1">
      <c r="A25" s="64">
        <v>16</v>
      </c>
      <c r="B25" s="96" t="s">
        <v>145</v>
      </c>
      <c r="C25" s="65">
        <f>'ราชบุรีสาขาเมืองราชบุรี '!G104</f>
        <v>0.5</v>
      </c>
      <c r="D25" s="65">
        <f>'ราชบุรีสาขาเมืองราชบุรี '!G105</f>
        <v>0.45</v>
      </c>
      <c r="E25" s="65">
        <f>'ราชบุรีสาขาเมืองราชบุรี '!G106</f>
        <v>0.95</v>
      </c>
      <c r="F25" s="66"/>
    </row>
    <row r="26" spans="1:6" s="82" customFormat="1" ht="18.95" customHeight="1">
      <c r="A26" s="64">
        <v>17</v>
      </c>
      <c r="B26" s="96" t="s">
        <v>146</v>
      </c>
      <c r="C26" s="65">
        <f>ราชบุรีสาขาจอมบึง!G104</f>
        <v>0.5</v>
      </c>
      <c r="D26" s="65">
        <f>ราชบุรีสาขาจอมบึง!G105</f>
        <v>0.45</v>
      </c>
      <c r="E26" s="65">
        <f>ราชบุรีสาขาจอมบึง!G106</f>
        <v>0.95</v>
      </c>
      <c r="F26" s="66"/>
    </row>
    <row r="27" spans="1:6" s="82" customFormat="1" ht="18.95" customHeight="1">
      <c r="A27" s="64">
        <v>18</v>
      </c>
      <c r="B27" s="96" t="s">
        <v>147</v>
      </c>
      <c r="C27" s="65">
        <f>ราชบุรีสาขาบ้านโป่ง!G104</f>
        <v>0.5</v>
      </c>
      <c r="D27" s="65">
        <f>ราชบุรีสาขาบ้านโป่ง!G105</f>
        <v>0.45</v>
      </c>
      <c r="E27" s="65">
        <f>ราชบุรีสาขาบ้านโป่ง!G106</f>
        <v>0.95</v>
      </c>
      <c r="F27" s="66"/>
    </row>
    <row r="28" spans="1:6" s="82" customFormat="1" ht="18.95" customHeight="1">
      <c r="A28" s="67"/>
      <c r="B28" s="77" t="s">
        <v>148</v>
      </c>
      <c r="C28" s="68">
        <f>SUM(C24:C27)/4</f>
        <v>0.5</v>
      </c>
      <c r="D28" s="68">
        <f t="shared" ref="D28" si="3">SUM(D24:D27)/4</f>
        <v>0.45</v>
      </c>
      <c r="E28" s="69">
        <f>SUM(E24:E27)/4</f>
        <v>0.95</v>
      </c>
      <c r="F28" s="70"/>
    </row>
    <row r="29" spans="1:6" s="82" customFormat="1" ht="18.95" customHeight="1">
      <c r="A29" s="91">
        <v>19</v>
      </c>
      <c r="B29" s="92" t="s">
        <v>149</v>
      </c>
      <c r="C29" s="93">
        <f>สมุทรสงคราม!G104</f>
        <v>0.5</v>
      </c>
      <c r="D29" s="93">
        <f>สมุทรสงคราม!G105</f>
        <v>0.45</v>
      </c>
      <c r="E29" s="93">
        <f>สมุทรสงคราม!G106</f>
        <v>0.95</v>
      </c>
      <c r="F29" s="98"/>
    </row>
    <row r="30" spans="1:6" s="76" customFormat="1" ht="18.95" customHeight="1">
      <c r="A30" s="91">
        <v>20</v>
      </c>
      <c r="B30" s="92" t="s">
        <v>150</v>
      </c>
      <c r="C30" s="93">
        <f>สมุทรสาคร!G104</f>
        <v>0.5</v>
      </c>
      <c r="D30" s="93">
        <f>สมุทรสาคร!G105</f>
        <v>0.45</v>
      </c>
      <c r="E30" s="93">
        <f>สมุทรสาคร!G106</f>
        <v>0.95</v>
      </c>
      <c r="F30" s="98"/>
    </row>
    <row r="31" spans="1:6" s="76" customFormat="1" ht="18.95" customHeight="1">
      <c r="A31" s="64">
        <v>21</v>
      </c>
      <c r="B31" s="84" t="s">
        <v>151</v>
      </c>
      <c r="C31" s="65">
        <f>สุพรรณบุรี!G104</f>
        <v>0.5</v>
      </c>
      <c r="D31" s="65">
        <f>สุพรรณบุรี!G105</f>
        <v>0.45</v>
      </c>
      <c r="E31" s="65">
        <f>สุพรรณบุรี!G106</f>
        <v>0.95</v>
      </c>
      <c r="F31" s="66"/>
    </row>
    <row r="32" spans="1:6" s="76" customFormat="1" ht="18.95" customHeight="1">
      <c r="A32" s="64">
        <v>22</v>
      </c>
      <c r="B32" s="83" t="s">
        <v>152</v>
      </c>
      <c r="C32" s="65">
        <f>'สุพรรณบุรีสาขาเมือง '!G104</f>
        <v>0.5</v>
      </c>
      <c r="D32" s="65">
        <f>'สุพรรณบุรีสาขาเมือง '!G105</f>
        <v>0.45</v>
      </c>
      <c r="E32" s="65">
        <f>'สุพรรณบุรีสาขาเมือง '!G106</f>
        <v>0.95</v>
      </c>
      <c r="F32" s="66"/>
    </row>
    <row r="33" spans="1:6" s="85" customFormat="1" ht="18.95" customHeight="1">
      <c r="A33" s="64">
        <v>23</v>
      </c>
      <c r="B33" s="95" t="s">
        <v>153</v>
      </c>
      <c r="C33" s="65">
        <f>'สุพรรณบุรีสาขาเดิมบางนางบวช '!G104</f>
        <v>0.5</v>
      </c>
      <c r="D33" s="65">
        <f>'สุพรรณบุรีสาขาเดิมบางนางบวช '!G105</f>
        <v>0.45</v>
      </c>
      <c r="E33" s="65">
        <f>'สุพรรณบุรีสาขาเดิมบางนางบวช '!G106</f>
        <v>0.95</v>
      </c>
      <c r="F33" s="66"/>
    </row>
    <row r="34" spans="1:6" ht="18.95" customHeight="1">
      <c r="A34" s="67"/>
      <c r="B34" s="77" t="s">
        <v>125</v>
      </c>
      <c r="C34" s="68">
        <f>SUM(C31:C33)/3</f>
        <v>0.5</v>
      </c>
      <c r="D34" s="68">
        <f>SUM(D31:D33)/3</f>
        <v>0.45</v>
      </c>
      <c r="E34" s="69">
        <f>SUM(E31:E33)/3</f>
        <v>0.94999999999999984</v>
      </c>
      <c r="F34" s="70"/>
    </row>
    <row r="35" spans="1:6" ht="18.95" customHeight="1">
      <c r="A35" s="86"/>
      <c r="B35" s="87"/>
      <c r="C35" s="88"/>
      <c r="D35" s="88"/>
      <c r="E35" s="89"/>
      <c r="F35" s="90"/>
    </row>
    <row r="36" spans="1:6" ht="18.95" customHeight="1">
      <c r="A36" s="49"/>
      <c r="B36" s="114" t="s">
        <v>111</v>
      </c>
      <c r="C36" s="114"/>
      <c r="D36" s="114"/>
      <c r="E36" s="114"/>
      <c r="F36" s="114"/>
    </row>
    <row r="37" spans="1:6" ht="33" customHeight="1">
      <c r="A37" s="49"/>
      <c r="B37" s="117" t="s">
        <v>156</v>
      </c>
      <c r="C37" s="117"/>
      <c r="D37" s="117"/>
      <c r="E37" s="117"/>
      <c r="F37" s="57">
        <f>SUM(F7:F34)</f>
        <v>2</v>
      </c>
    </row>
    <row r="38" spans="1:6">
      <c r="A38" s="49"/>
      <c r="B38" s="49"/>
    </row>
    <row r="39" spans="1:6">
      <c r="A39" s="49"/>
      <c r="B39" s="49"/>
    </row>
    <row r="40" spans="1:6">
      <c r="A40" s="49"/>
      <c r="B40" s="49"/>
    </row>
  </sheetData>
  <mergeCells count="12">
    <mergeCell ref="A1:F1"/>
    <mergeCell ref="A2:F2"/>
    <mergeCell ref="A3:F3"/>
    <mergeCell ref="A4:A6"/>
    <mergeCell ref="B4:B6"/>
    <mergeCell ref="C4:F4"/>
    <mergeCell ref="B36:F36"/>
    <mergeCell ref="E5:E6"/>
    <mergeCell ref="B37:E37"/>
    <mergeCell ref="C5:C6"/>
    <mergeCell ref="D5:D6"/>
    <mergeCell ref="F5:F6"/>
  </mergeCells>
  <dataValidations count="1">
    <dataValidation type="list" allowBlank="1" showInputMessage="1" showErrorMessage="1" sqref="F7:F13 F20:F22 F17:F18 F26:F27 F29 F33:F35">
      <formula1>$I$5:$I$6</formula1>
    </dataValidation>
  </dataValidations>
  <pageMargins left="0.78740157480314965" right="0.19685039370078741" top="0.31496062992125984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ตารางสรุปคะแนน!B27</f>
        <v>สำนักงานสรรพสามิตพื้นที่ราชบุรีสาขาบ้านโป่ง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ตารางสรุปคะแนน!B29</f>
        <v>สำนักงานสรรพสามิตพื้นที่สมุทรสงคราม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ตารางสรุปคะแนน!B30</f>
        <v>สำนักงานสรรพสามิตพื้นที่สมุทรสาคร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ตารางสรุปคะแนน!B31</f>
        <v>สำนักงานสรรพสามิตพื้นที่สุพรรณบุรี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ตารางสรุปคะแนน!B32</f>
        <v xml:space="preserve">สำนักงานสรรพสามิตพื้นที่สุพรรณบุรีสาขาเมือง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2" t="s">
        <v>56</v>
      </c>
      <c r="G103" s="62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3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ตารางสรุปคะแนน!B33</f>
        <v xml:space="preserve">สำนักงานสรรพสามิตพื้นที่สุพรรณบุรีสาขาเดิมบางนางบวช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1" t="s">
        <v>56</v>
      </c>
      <c r="G103" s="7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72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100" zoomScale="130" zoomScaleNormal="130" workbookViewId="0">
      <selection activeCell="G107" sqref="G107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ตารางสรุปคะแนน!B7</f>
        <v>สำนักงานสรรพสามิตพื้นที่นครปฐม 1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ตารางสรุปคะแนน!B8</f>
        <v>สำนักงานสรรพสามิตพื้นที่นครปฐม 2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9" t="s">
        <v>56</v>
      </c>
      <c r="G103" s="79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80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ตารางสรุปคะแนน!B9</f>
        <v>สำนักงานสรรสพามิตพื้นที่กาญจนบุรี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9" t="s">
        <v>56</v>
      </c>
      <c r="G103" s="79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80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30" zoomScaleNormal="130" workbookViewId="0">
      <selection activeCell="B106" sqref="B106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ตารางสรุปคะแนน!B10</f>
        <v xml:space="preserve">สำนักงานสรรพสามิตพื้นที่กาญจนบุรีสาขาเมือง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121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79" t="s">
        <v>56</v>
      </c>
      <c r="G103" s="79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80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ตารางสรุปคะแนน!B11</f>
        <v xml:space="preserve">สำนักงานสรรพสามิตพื้นที่กาญจนบุรีสาขาท่าม่วง 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1</v>
      </c>
      <c r="F99" s="18">
        <f>D99*E99</f>
        <v>2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1</v>
      </c>
      <c r="F101" s="18">
        <f>D101*E101</f>
        <v>2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40</v>
      </c>
      <c r="G105" s="42">
        <f>F105/80</f>
        <v>0.5</v>
      </c>
    </row>
    <row r="106" spans="1:7">
      <c r="B106" s="19"/>
      <c r="C106" s="131" t="s">
        <v>55</v>
      </c>
      <c r="D106" s="131"/>
      <c r="E106" s="131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80</v>
      </c>
      <c r="G106" s="43">
        <f>F106/80</f>
        <v>1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A3" sqref="A3:G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ตารางสรุปคะแนน!B12</f>
        <v>สำนักงานสรรพสามิตพื้นที่กาญจนบุรีสาขาบ่อพลอย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41" t="s">
        <v>56</v>
      </c>
      <c r="G103" s="41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3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45" zoomScaleNormal="145" workbookViewId="0">
      <selection activeCell="I3" sqref="I3"/>
    </sheetView>
  </sheetViews>
  <sheetFormatPr defaultRowHeight="18.75"/>
  <cols>
    <col min="1" max="1" width="9.140625" style="1"/>
    <col min="2" max="2" width="76.140625" style="1" customWidth="1"/>
    <col min="3" max="3" width="6.85546875" style="1" customWidth="1"/>
    <col min="4" max="4" width="7.85546875" style="1" customWidth="1"/>
    <col min="5" max="5" width="12.42578125" style="1" customWidth="1"/>
    <col min="6" max="6" width="9.85546875" style="1" customWidth="1"/>
    <col min="7" max="7" width="19.140625" style="1" customWidth="1"/>
    <col min="8" max="8" width="0" style="1" hidden="1" customWidth="1"/>
    <col min="9" max="16384" width="9.140625" style="1"/>
  </cols>
  <sheetData>
    <row r="1" spans="1:8">
      <c r="A1" s="107" t="s">
        <v>124</v>
      </c>
      <c r="B1" s="107"/>
      <c r="C1" s="107"/>
      <c r="D1" s="107"/>
      <c r="E1" s="107"/>
      <c r="F1" s="107"/>
      <c r="G1" s="107"/>
    </row>
    <row r="2" spans="1:8">
      <c r="A2" s="16" t="s">
        <v>59</v>
      </c>
      <c r="B2" s="110" t="str">
        <f>ตารางสรุปคะแนน!B13</f>
        <v>สำนักงานสรรพสามิตพื้นที่กาญจนบุรีสาขาสังขละบุรี</v>
      </c>
      <c r="C2" s="111"/>
      <c r="D2" s="111"/>
      <c r="E2" s="111"/>
      <c r="F2" s="111"/>
      <c r="G2" s="112"/>
    </row>
    <row r="3" spans="1:8">
      <c r="A3" s="132" t="s">
        <v>80</v>
      </c>
      <c r="B3" s="132"/>
      <c r="C3" s="132"/>
      <c r="D3" s="132"/>
      <c r="E3" s="132"/>
      <c r="F3" s="132"/>
      <c r="G3" s="132"/>
    </row>
    <row r="4" spans="1:8">
      <c r="A4" s="16" t="s">
        <v>14</v>
      </c>
      <c r="B4" s="16" t="s">
        <v>13</v>
      </c>
      <c r="C4" s="16" t="s">
        <v>9</v>
      </c>
      <c r="D4" s="16" t="s">
        <v>3</v>
      </c>
      <c r="E4" s="16" t="s">
        <v>81</v>
      </c>
      <c r="F4" s="16" t="s">
        <v>2</v>
      </c>
      <c r="G4" s="16" t="s">
        <v>52</v>
      </c>
    </row>
    <row r="5" spans="1:8">
      <c r="A5" s="133" t="s">
        <v>20</v>
      </c>
      <c r="B5" s="134"/>
      <c r="C5" s="134"/>
      <c r="D5" s="134"/>
      <c r="E5" s="134"/>
      <c r="F5" s="134"/>
      <c r="G5" s="135"/>
    </row>
    <row r="6" spans="1:8">
      <c r="A6" s="2">
        <v>1</v>
      </c>
      <c r="B6" s="102" t="s">
        <v>0</v>
      </c>
      <c r="C6" s="103"/>
      <c r="D6" s="103"/>
      <c r="E6" s="103"/>
      <c r="F6" s="103"/>
      <c r="G6" s="109"/>
    </row>
    <row r="7" spans="1:8" ht="58.5" customHeight="1">
      <c r="A7" s="4">
        <v>1.1000000000000001</v>
      </c>
      <c r="B7" s="7" t="s">
        <v>63</v>
      </c>
      <c r="C7" s="15" t="s">
        <v>10</v>
      </c>
      <c r="D7" s="18">
        <v>1</v>
      </c>
      <c r="E7" s="32">
        <v>1</v>
      </c>
      <c r="F7" s="18">
        <f>D7*E7</f>
        <v>1</v>
      </c>
      <c r="G7" s="18"/>
      <c r="H7" s="1">
        <v>1</v>
      </c>
    </row>
    <row r="8" spans="1:8" ht="16.5" customHeight="1">
      <c r="A8" s="8">
        <v>1.2</v>
      </c>
      <c r="B8" s="7" t="s">
        <v>53</v>
      </c>
      <c r="C8" s="15" t="s">
        <v>10</v>
      </c>
      <c r="D8" s="18">
        <v>1</v>
      </c>
      <c r="E8" s="32">
        <v>1</v>
      </c>
      <c r="F8" s="18">
        <f>D8*E8</f>
        <v>1</v>
      </c>
      <c r="G8" s="17"/>
      <c r="H8" s="1">
        <v>0</v>
      </c>
    </row>
    <row r="9" spans="1:8">
      <c r="A9" s="2">
        <v>2</v>
      </c>
      <c r="B9" s="104" t="s">
        <v>1</v>
      </c>
      <c r="C9" s="105"/>
      <c r="D9" s="105"/>
      <c r="E9" s="105"/>
      <c r="F9" s="105"/>
      <c r="G9" s="113"/>
    </row>
    <row r="10" spans="1:8" ht="39" customHeight="1">
      <c r="A10" s="4">
        <v>2.1</v>
      </c>
      <c r="B10" s="7" t="s">
        <v>64</v>
      </c>
      <c r="C10" s="15" t="s">
        <v>10</v>
      </c>
      <c r="D10" s="18">
        <v>1</v>
      </c>
      <c r="E10" s="32">
        <v>1</v>
      </c>
      <c r="F10" s="18">
        <f>D10*E10</f>
        <v>1</v>
      </c>
      <c r="G10" s="3"/>
    </row>
    <row r="11" spans="1:8">
      <c r="A11" s="4">
        <v>2.2000000000000002</v>
      </c>
      <c r="B11" s="4" t="s">
        <v>4</v>
      </c>
      <c r="C11" s="10" t="s">
        <v>11</v>
      </c>
      <c r="D11" s="17">
        <v>2</v>
      </c>
      <c r="E11" s="32">
        <v>1</v>
      </c>
      <c r="F11" s="18">
        <f>D11*E11</f>
        <v>2</v>
      </c>
      <c r="G11" s="3"/>
    </row>
    <row r="12" spans="1:8">
      <c r="A12" s="6">
        <v>3</v>
      </c>
      <c r="B12" s="102" t="s">
        <v>5</v>
      </c>
      <c r="C12" s="103"/>
      <c r="D12" s="103"/>
      <c r="E12" s="103"/>
      <c r="F12" s="103"/>
      <c r="G12" s="109"/>
    </row>
    <row r="13" spans="1:8" ht="59.25" customHeight="1">
      <c r="A13" s="4">
        <v>3.1</v>
      </c>
      <c r="B13" s="7" t="s">
        <v>6</v>
      </c>
      <c r="C13" s="15" t="s">
        <v>10</v>
      </c>
      <c r="D13" s="18">
        <v>1</v>
      </c>
      <c r="E13" s="32">
        <v>1</v>
      </c>
      <c r="F13" s="18">
        <f>D13*E13</f>
        <v>1</v>
      </c>
      <c r="G13" s="3"/>
    </row>
    <row r="14" spans="1:8">
      <c r="A14" s="2">
        <v>4</v>
      </c>
      <c r="B14" s="104" t="s">
        <v>7</v>
      </c>
      <c r="C14" s="105"/>
      <c r="D14" s="105"/>
      <c r="E14" s="105"/>
      <c r="F14" s="105"/>
      <c r="G14" s="113"/>
    </row>
    <row r="15" spans="1:8" ht="19.5">
      <c r="A15" s="4">
        <v>4.0999999999999996</v>
      </c>
      <c r="B15" s="4" t="s">
        <v>8</v>
      </c>
      <c r="C15" s="9" t="s">
        <v>10</v>
      </c>
      <c r="D15" s="18">
        <v>1</v>
      </c>
      <c r="E15" s="32">
        <v>1</v>
      </c>
      <c r="F15" s="18">
        <f t="shared" ref="F15:F18" si="0">D15*E15</f>
        <v>1</v>
      </c>
      <c r="G15" s="3"/>
    </row>
    <row r="16" spans="1:8" ht="37.5">
      <c r="A16" s="4">
        <v>4.2</v>
      </c>
      <c r="B16" s="7" t="s">
        <v>65</v>
      </c>
      <c r="C16" s="15" t="s">
        <v>10</v>
      </c>
      <c r="D16" s="18">
        <v>1</v>
      </c>
      <c r="E16" s="32">
        <v>1</v>
      </c>
      <c r="F16" s="18">
        <f t="shared" si="0"/>
        <v>1</v>
      </c>
      <c r="G16" s="3"/>
    </row>
    <row r="17" spans="1:7" ht="19.5">
      <c r="A17" s="4">
        <v>4.3</v>
      </c>
      <c r="B17" s="4" t="s">
        <v>12</v>
      </c>
      <c r="C17" s="15" t="s">
        <v>10</v>
      </c>
      <c r="D17" s="18">
        <v>1</v>
      </c>
      <c r="E17" s="32">
        <v>1</v>
      </c>
      <c r="F17" s="18">
        <f t="shared" si="0"/>
        <v>1</v>
      </c>
      <c r="G17" s="3"/>
    </row>
    <row r="18" spans="1:7" ht="42" customHeight="1">
      <c r="A18" s="4">
        <v>4.4000000000000004</v>
      </c>
      <c r="B18" s="7" t="s">
        <v>66</v>
      </c>
      <c r="C18" s="14" t="s">
        <v>11</v>
      </c>
      <c r="D18" s="18">
        <v>2</v>
      </c>
      <c r="E18" s="32">
        <v>1</v>
      </c>
      <c r="F18" s="18">
        <f t="shared" si="0"/>
        <v>2</v>
      </c>
      <c r="G18" s="3"/>
    </row>
    <row r="19" spans="1:7">
      <c r="A19" s="6">
        <v>5</v>
      </c>
      <c r="B19" s="104" t="s">
        <v>15</v>
      </c>
      <c r="C19" s="105"/>
      <c r="D19" s="105"/>
      <c r="E19" s="105"/>
      <c r="F19" s="105"/>
      <c r="G19" s="113"/>
    </row>
    <row r="20" spans="1:7" ht="56.25">
      <c r="A20" s="7">
        <v>5.0999999999999996</v>
      </c>
      <c r="B20" s="7" t="s">
        <v>67</v>
      </c>
      <c r="C20" s="15" t="s">
        <v>10</v>
      </c>
      <c r="D20" s="11">
        <v>1</v>
      </c>
      <c r="E20" s="32">
        <v>1</v>
      </c>
      <c r="F20" s="18">
        <f t="shared" ref="F20:F23" si="1">D20*E20</f>
        <v>1</v>
      </c>
      <c r="G20" s="7"/>
    </row>
    <row r="21" spans="1:7">
      <c r="A21" s="16" t="s">
        <v>14</v>
      </c>
      <c r="B21" s="16" t="s">
        <v>13</v>
      </c>
      <c r="C21" s="16" t="s">
        <v>9</v>
      </c>
      <c r="D21" s="16" t="s">
        <v>3</v>
      </c>
      <c r="E21" s="16" t="s">
        <v>51</v>
      </c>
      <c r="F21" s="16" t="s">
        <v>2</v>
      </c>
      <c r="G21" s="16" t="s">
        <v>52</v>
      </c>
    </row>
    <row r="22" spans="1:7" ht="37.5">
      <c r="A22" s="4">
        <v>5.2</v>
      </c>
      <c r="B22" s="7" t="s">
        <v>68</v>
      </c>
      <c r="C22" s="14" t="s">
        <v>11</v>
      </c>
      <c r="D22" s="18">
        <v>2</v>
      </c>
      <c r="E22" s="32">
        <v>1</v>
      </c>
      <c r="F22" s="18">
        <f t="shared" si="1"/>
        <v>2</v>
      </c>
      <c r="G22" s="3"/>
    </row>
    <row r="23" spans="1:7">
      <c r="A23" s="3">
        <v>5.3</v>
      </c>
      <c r="B23" s="4" t="s">
        <v>69</v>
      </c>
      <c r="C23" s="14" t="s">
        <v>11</v>
      </c>
      <c r="D23" s="18">
        <v>2</v>
      </c>
      <c r="E23" s="32">
        <v>1</v>
      </c>
      <c r="F23" s="18">
        <f t="shared" si="1"/>
        <v>2</v>
      </c>
      <c r="G23" s="3"/>
    </row>
    <row r="24" spans="1:7">
      <c r="A24" s="12">
        <v>6</v>
      </c>
      <c r="B24" s="104" t="s">
        <v>70</v>
      </c>
      <c r="C24" s="105"/>
      <c r="D24" s="105"/>
      <c r="E24" s="105"/>
      <c r="F24" s="105"/>
      <c r="G24" s="113"/>
    </row>
    <row r="25" spans="1:7" ht="37.5">
      <c r="A25" s="4">
        <v>6.1</v>
      </c>
      <c r="B25" s="7" t="s">
        <v>62</v>
      </c>
      <c r="C25" s="15" t="s">
        <v>10</v>
      </c>
      <c r="D25" s="18">
        <v>1</v>
      </c>
      <c r="E25" s="32">
        <v>1</v>
      </c>
      <c r="F25" s="18">
        <f t="shared" ref="F25:F26" si="2">D25*E25</f>
        <v>1</v>
      </c>
      <c r="G25" s="3"/>
    </row>
    <row r="26" spans="1:7" ht="19.5">
      <c r="A26" s="4">
        <v>6.2</v>
      </c>
      <c r="B26" s="4" t="s">
        <v>61</v>
      </c>
      <c r="C26" s="15" t="s">
        <v>10</v>
      </c>
      <c r="D26" s="18">
        <v>1</v>
      </c>
      <c r="E26" s="32">
        <v>1</v>
      </c>
      <c r="F26" s="18">
        <f t="shared" si="2"/>
        <v>1</v>
      </c>
      <c r="G26" s="3"/>
    </row>
    <row r="27" spans="1:7">
      <c r="A27" s="13">
        <v>7</v>
      </c>
      <c r="B27" s="104" t="s">
        <v>16</v>
      </c>
      <c r="C27" s="105"/>
      <c r="D27" s="105"/>
      <c r="E27" s="105"/>
      <c r="F27" s="105"/>
      <c r="G27" s="113"/>
    </row>
    <row r="28" spans="1:7" ht="19.5">
      <c r="A28" s="4">
        <v>7.1</v>
      </c>
      <c r="B28" s="4" t="s">
        <v>17</v>
      </c>
      <c r="C28" s="15" t="s">
        <v>10</v>
      </c>
      <c r="D28" s="18">
        <v>1</v>
      </c>
      <c r="E28" s="32">
        <v>1</v>
      </c>
      <c r="F28" s="18">
        <f t="shared" ref="F28:F29" si="3">D28*E28</f>
        <v>1</v>
      </c>
      <c r="G28" s="4"/>
    </row>
    <row r="29" spans="1:7" ht="56.25">
      <c r="A29" s="4">
        <v>7.2</v>
      </c>
      <c r="B29" s="7" t="s">
        <v>71</v>
      </c>
      <c r="C29" s="15" t="s">
        <v>10</v>
      </c>
      <c r="D29" s="18">
        <v>1</v>
      </c>
      <c r="E29" s="32">
        <v>1</v>
      </c>
      <c r="F29" s="18">
        <f t="shared" si="3"/>
        <v>1</v>
      </c>
      <c r="G29" s="4"/>
    </row>
    <row r="30" spans="1:7">
      <c r="A30" s="13">
        <v>8</v>
      </c>
      <c r="B30" s="104" t="s">
        <v>18</v>
      </c>
      <c r="C30" s="105"/>
      <c r="D30" s="105"/>
      <c r="E30" s="105"/>
      <c r="F30" s="105"/>
      <c r="G30" s="113"/>
    </row>
    <row r="31" spans="1:7" ht="37.5">
      <c r="A31" s="4">
        <v>8.1</v>
      </c>
      <c r="B31" s="7" t="s">
        <v>72</v>
      </c>
      <c r="C31" s="15" t="s">
        <v>10</v>
      </c>
      <c r="D31" s="18">
        <v>1</v>
      </c>
      <c r="E31" s="32">
        <v>1</v>
      </c>
      <c r="F31" s="18">
        <f t="shared" ref="F31:F37" si="4">D31*E31</f>
        <v>1</v>
      </c>
      <c r="G31" s="4"/>
    </row>
    <row r="32" spans="1:7" ht="20.25" customHeight="1">
      <c r="A32" s="4">
        <v>8.1999999999999993</v>
      </c>
      <c r="B32" s="7" t="s">
        <v>73</v>
      </c>
      <c r="C32" s="15" t="s">
        <v>10</v>
      </c>
      <c r="D32" s="18">
        <v>1</v>
      </c>
      <c r="E32" s="32">
        <v>1</v>
      </c>
      <c r="F32" s="18">
        <f t="shared" si="4"/>
        <v>1</v>
      </c>
      <c r="G32" s="4"/>
    </row>
    <row r="33" spans="1:7" ht="37.5">
      <c r="A33" s="4">
        <v>8.3000000000000007</v>
      </c>
      <c r="B33" s="7" t="s">
        <v>74</v>
      </c>
      <c r="C33" s="15" t="s">
        <v>10</v>
      </c>
      <c r="D33" s="18">
        <v>1</v>
      </c>
      <c r="E33" s="32">
        <v>1</v>
      </c>
      <c r="F33" s="18">
        <f t="shared" si="4"/>
        <v>1</v>
      </c>
      <c r="G33" s="4"/>
    </row>
    <row r="34" spans="1:7" ht="19.5">
      <c r="A34" s="4">
        <v>8.4</v>
      </c>
      <c r="B34" s="4" t="s">
        <v>75</v>
      </c>
      <c r="C34" s="15" t="s">
        <v>10</v>
      </c>
      <c r="D34" s="18">
        <v>1</v>
      </c>
      <c r="E34" s="32">
        <v>1</v>
      </c>
      <c r="F34" s="18">
        <f t="shared" si="4"/>
        <v>1</v>
      </c>
      <c r="G34" s="4"/>
    </row>
    <row r="35" spans="1:7" ht="56.25">
      <c r="A35" s="4">
        <v>8.5</v>
      </c>
      <c r="B35" s="7" t="s">
        <v>19</v>
      </c>
      <c r="C35" s="14" t="s">
        <v>11</v>
      </c>
      <c r="D35" s="18">
        <v>2</v>
      </c>
      <c r="E35" s="32">
        <v>1</v>
      </c>
      <c r="F35" s="18">
        <f t="shared" si="4"/>
        <v>2</v>
      </c>
      <c r="G35" s="4"/>
    </row>
    <row r="36" spans="1:7">
      <c r="A36" s="4">
        <v>8.6</v>
      </c>
      <c r="B36" s="4" t="s">
        <v>21</v>
      </c>
      <c r="C36" s="14" t="s">
        <v>11</v>
      </c>
      <c r="D36" s="18">
        <v>2</v>
      </c>
      <c r="E36" s="32">
        <v>1</v>
      </c>
      <c r="F36" s="18">
        <f t="shared" si="4"/>
        <v>2</v>
      </c>
      <c r="G36" s="4"/>
    </row>
    <row r="37" spans="1:7">
      <c r="A37" s="4">
        <v>8.6999999999999993</v>
      </c>
      <c r="B37" s="4" t="s">
        <v>76</v>
      </c>
      <c r="C37" s="14" t="s">
        <v>11</v>
      </c>
      <c r="D37" s="18">
        <v>2</v>
      </c>
      <c r="E37" s="32">
        <v>1</v>
      </c>
      <c r="F37" s="18">
        <f t="shared" si="4"/>
        <v>2</v>
      </c>
      <c r="G37" s="4"/>
    </row>
    <row r="38" spans="1:7">
      <c r="A38" s="13">
        <v>9</v>
      </c>
      <c r="B38" s="104" t="s">
        <v>22</v>
      </c>
      <c r="C38" s="105"/>
      <c r="D38" s="105"/>
      <c r="E38" s="105"/>
      <c r="F38" s="105"/>
      <c r="G38" s="113"/>
    </row>
    <row r="39" spans="1:7" ht="19.5">
      <c r="A39" s="4">
        <v>9.1</v>
      </c>
      <c r="B39" s="7" t="s">
        <v>77</v>
      </c>
      <c r="C39" s="15" t="s">
        <v>10</v>
      </c>
      <c r="D39" s="18">
        <v>1</v>
      </c>
      <c r="E39" s="32">
        <v>1</v>
      </c>
      <c r="F39" s="18">
        <f t="shared" ref="F39:F43" si="5">D39*E39</f>
        <v>1</v>
      </c>
      <c r="G39" s="4"/>
    </row>
    <row r="40" spans="1:7" ht="33" customHeight="1">
      <c r="A40" s="29"/>
      <c r="B40" s="30"/>
      <c r="C40" s="26"/>
      <c r="D40" s="27"/>
      <c r="E40" s="27"/>
      <c r="F40" s="27"/>
      <c r="G40" s="23"/>
    </row>
    <row r="41" spans="1:7">
      <c r="A41" s="28" t="s">
        <v>14</v>
      </c>
      <c r="B41" s="28" t="s">
        <v>13</v>
      </c>
      <c r="C41" s="28" t="s">
        <v>9</v>
      </c>
      <c r="D41" s="28" t="s">
        <v>3</v>
      </c>
      <c r="E41" s="28" t="s">
        <v>51</v>
      </c>
      <c r="F41" s="28" t="s">
        <v>2</v>
      </c>
      <c r="G41" s="28" t="s">
        <v>52</v>
      </c>
    </row>
    <row r="42" spans="1:7" ht="55.5" customHeight="1">
      <c r="A42" s="4">
        <v>9.1999999999999993</v>
      </c>
      <c r="B42" s="7" t="s">
        <v>78</v>
      </c>
      <c r="C42" s="15" t="s">
        <v>10</v>
      </c>
      <c r="D42" s="18">
        <v>1</v>
      </c>
      <c r="E42" s="32">
        <v>1</v>
      </c>
      <c r="F42" s="18">
        <f t="shared" si="5"/>
        <v>1</v>
      </c>
      <c r="G42" s="3"/>
    </row>
    <row r="43" spans="1:7" ht="19.5">
      <c r="A43" s="4">
        <v>9.3000000000000007</v>
      </c>
      <c r="B43" s="7" t="s">
        <v>23</v>
      </c>
      <c r="C43" s="9" t="s">
        <v>10</v>
      </c>
      <c r="D43" s="18">
        <v>1</v>
      </c>
      <c r="E43" s="32">
        <v>1</v>
      </c>
      <c r="F43" s="18">
        <f t="shared" si="5"/>
        <v>1</v>
      </c>
      <c r="G43" s="3"/>
    </row>
    <row r="44" spans="1:7">
      <c r="A44" s="108" t="s">
        <v>24</v>
      </c>
      <c r="B44" s="108"/>
      <c r="C44" s="108"/>
      <c r="D44" s="108"/>
      <c r="E44" s="108"/>
      <c r="F44" s="108"/>
      <c r="G44" s="108"/>
    </row>
    <row r="45" spans="1:7">
      <c r="A45" s="12">
        <v>10</v>
      </c>
      <c r="B45" s="104" t="s">
        <v>48</v>
      </c>
      <c r="C45" s="105"/>
      <c r="D45" s="105"/>
      <c r="E45" s="105"/>
      <c r="F45" s="105"/>
      <c r="G45" s="113"/>
    </row>
    <row r="46" spans="1:7" ht="56.25">
      <c r="A46" s="4">
        <v>10.1</v>
      </c>
      <c r="B46" s="7" t="s">
        <v>79</v>
      </c>
      <c r="C46" s="15" t="s">
        <v>10</v>
      </c>
      <c r="D46" s="18">
        <v>1</v>
      </c>
      <c r="E46" s="32">
        <v>1</v>
      </c>
      <c r="F46" s="18">
        <f t="shared" ref="F46:F51" si="6">D46*E46</f>
        <v>1</v>
      </c>
      <c r="G46" s="3"/>
    </row>
    <row r="47" spans="1:7" ht="37.5">
      <c r="A47" s="4">
        <v>10.199999999999999</v>
      </c>
      <c r="B47" s="7" t="s">
        <v>82</v>
      </c>
      <c r="C47" s="15" t="s">
        <v>10</v>
      </c>
      <c r="D47" s="18">
        <v>1</v>
      </c>
      <c r="E47" s="32">
        <v>1</v>
      </c>
      <c r="F47" s="18">
        <f t="shared" si="6"/>
        <v>1</v>
      </c>
      <c r="G47" s="3"/>
    </row>
    <row r="48" spans="1:7" ht="19.5">
      <c r="A48" s="4">
        <v>10.3</v>
      </c>
      <c r="B48" s="4" t="s">
        <v>83</v>
      </c>
      <c r="C48" s="15" t="s">
        <v>10</v>
      </c>
      <c r="D48" s="18">
        <v>1</v>
      </c>
      <c r="E48" s="32">
        <v>1</v>
      </c>
      <c r="F48" s="18">
        <f t="shared" si="6"/>
        <v>1</v>
      </c>
      <c r="G48" s="3"/>
    </row>
    <row r="49" spans="1:7" ht="58.5" customHeight="1">
      <c r="A49" s="4">
        <v>10.4</v>
      </c>
      <c r="B49" s="7" t="s">
        <v>84</v>
      </c>
      <c r="C49" s="15" t="s">
        <v>10</v>
      </c>
      <c r="D49" s="18">
        <v>1</v>
      </c>
      <c r="E49" s="32">
        <v>1</v>
      </c>
      <c r="F49" s="18">
        <f t="shared" si="6"/>
        <v>1</v>
      </c>
      <c r="G49" s="3"/>
    </row>
    <row r="50" spans="1:7">
      <c r="A50" s="4">
        <v>10.5</v>
      </c>
      <c r="B50" s="4" t="s">
        <v>85</v>
      </c>
      <c r="C50" s="14" t="s">
        <v>11</v>
      </c>
      <c r="D50" s="18">
        <v>2</v>
      </c>
      <c r="E50" s="32">
        <v>1</v>
      </c>
      <c r="F50" s="18">
        <f t="shared" si="6"/>
        <v>2</v>
      </c>
      <c r="G50" s="3"/>
    </row>
    <row r="51" spans="1:7">
      <c r="A51" s="4">
        <v>10.6</v>
      </c>
      <c r="B51" s="4" t="s">
        <v>60</v>
      </c>
      <c r="C51" s="14" t="s">
        <v>11</v>
      </c>
      <c r="D51" s="18">
        <v>2</v>
      </c>
      <c r="E51" s="32">
        <v>1</v>
      </c>
      <c r="F51" s="18">
        <f t="shared" si="6"/>
        <v>2</v>
      </c>
      <c r="G51" s="3"/>
    </row>
    <row r="52" spans="1:7">
      <c r="A52" s="6">
        <v>11</v>
      </c>
      <c r="B52" s="102" t="s">
        <v>47</v>
      </c>
      <c r="C52" s="103"/>
      <c r="D52" s="103"/>
      <c r="E52" s="103"/>
      <c r="F52" s="103"/>
      <c r="G52" s="109"/>
    </row>
    <row r="53" spans="1:7" ht="19.5">
      <c r="A53" s="4">
        <v>11.1</v>
      </c>
      <c r="B53" s="4" t="s">
        <v>46</v>
      </c>
      <c r="C53" s="9" t="s">
        <v>10</v>
      </c>
      <c r="D53" s="18">
        <v>1</v>
      </c>
      <c r="E53" s="32">
        <v>1</v>
      </c>
      <c r="F53" s="18">
        <f t="shared" ref="F53:F55" si="7">D53*E53</f>
        <v>1</v>
      </c>
      <c r="G53" s="3"/>
    </row>
    <row r="54" spans="1:7" ht="19.5">
      <c r="A54" s="4">
        <v>11.2</v>
      </c>
      <c r="B54" s="4" t="s">
        <v>86</v>
      </c>
      <c r="C54" s="9" t="s">
        <v>10</v>
      </c>
      <c r="D54" s="18">
        <v>1</v>
      </c>
      <c r="E54" s="32">
        <v>1</v>
      </c>
      <c r="F54" s="18">
        <f t="shared" si="7"/>
        <v>1</v>
      </c>
      <c r="G54" s="3"/>
    </row>
    <row r="55" spans="1:7" ht="19.5">
      <c r="A55" s="4">
        <v>11.3</v>
      </c>
      <c r="B55" s="4" t="s">
        <v>45</v>
      </c>
      <c r="C55" s="9" t="s">
        <v>10</v>
      </c>
      <c r="D55" s="18">
        <v>1</v>
      </c>
      <c r="E55" s="32">
        <v>1</v>
      </c>
      <c r="F55" s="18">
        <f t="shared" si="7"/>
        <v>1</v>
      </c>
      <c r="G55" s="3"/>
    </row>
    <row r="56" spans="1:7">
      <c r="A56" s="12">
        <v>12</v>
      </c>
      <c r="B56" s="104" t="s">
        <v>44</v>
      </c>
      <c r="C56" s="105"/>
      <c r="D56" s="105"/>
      <c r="E56" s="105"/>
      <c r="F56" s="105"/>
      <c r="G56" s="113"/>
    </row>
    <row r="57" spans="1:7" ht="37.5">
      <c r="A57" s="4">
        <v>12.1</v>
      </c>
      <c r="B57" s="7" t="s">
        <v>87</v>
      </c>
      <c r="C57" s="15" t="s">
        <v>10</v>
      </c>
      <c r="D57" s="18">
        <v>1</v>
      </c>
      <c r="E57" s="32">
        <v>1</v>
      </c>
      <c r="F57" s="18">
        <f t="shared" ref="F57:F59" si="8">D57*E57</f>
        <v>1</v>
      </c>
      <c r="G57" s="3"/>
    </row>
    <row r="58" spans="1:7" ht="21.75" customHeight="1">
      <c r="A58" s="4">
        <v>12.2</v>
      </c>
      <c r="B58" s="7" t="s">
        <v>43</v>
      </c>
      <c r="C58" s="15" t="s">
        <v>10</v>
      </c>
      <c r="D58" s="18">
        <v>1</v>
      </c>
      <c r="E58" s="32">
        <v>1</v>
      </c>
      <c r="F58" s="18">
        <f t="shared" si="8"/>
        <v>1</v>
      </c>
      <c r="G58" s="3"/>
    </row>
    <row r="59" spans="1:7">
      <c r="A59" s="4">
        <v>12.3</v>
      </c>
      <c r="B59" s="7" t="s">
        <v>88</v>
      </c>
      <c r="C59" s="14" t="s">
        <v>11</v>
      </c>
      <c r="D59" s="18">
        <v>2</v>
      </c>
      <c r="E59" s="32">
        <v>1</v>
      </c>
      <c r="F59" s="18">
        <f t="shared" si="8"/>
        <v>2</v>
      </c>
      <c r="G59" s="3"/>
    </row>
    <row r="60" spans="1:7">
      <c r="A60" s="29"/>
      <c r="B60" s="25"/>
      <c r="C60" s="33"/>
      <c r="D60" s="27"/>
      <c r="E60" s="27"/>
      <c r="F60" s="27"/>
      <c r="G60" s="23"/>
    </row>
    <row r="61" spans="1:7">
      <c r="A61" s="34"/>
      <c r="B61" s="35"/>
      <c r="C61" s="36"/>
      <c r="D61" s="37"/>
      <c r="E61" s="37"/>
      <c r="F61" s="37"/>
      <c r="G61" s="24"/>
    </row>
    <row r="62" spans="1:7">
      <c r="A62" s="28" t="s">
        <v>14</v>
      </c>
      <c r="B62" s="28" t="s">
        <v>13</v>
      </c>
      <c r="C62" s="28" t="s">
        <v>9</v>
      </c>
      <c r="D62" s="28" t="s">
        <v>3</v>
      </c>
      <c r="E62" s="28" t="s">
        <v>51</v>
      </c>
      <c r="F62" s="28" t="s">
        <v>2</v>
      </c>
      <c r="G62" s="28" t="s">
        <v>52</v>
      </c>
    </row>
    <row r="63" spans="1:7">
      <c r="A63" s="12">
        <v>13</v>
      </c>
      <c r="B63" s="104" t="s">
        <v>42</v>
      </c>
      <c r="C63" s="105"/>
      <c r="D63" s="105"/>
      <c r="E63" s="105"/>
      <c r="F63" s="105"/>
      <c r="G63" s="113"/>
    </row>
    <row r="64" spans="1:7" ht="37.5">
      <c r="A64" s="4">
        <v>13.1</v>
      </c>
      <c r="B64" s="7" t="s">
        <v>89</v>
      </c>
      <c r="C64" s="14" t="s">
        <v>11</v>
      </c>
      <c r="D64" s="18">
        <v>2</v>
      </c>
      <c r="E64" s="32">
        <v>1</v>
      </c>
      <c r="F64" s="18">
        <f>D64*E64</f>
        <v>2</v>
      </c>
      <c r="G64" s="3"/>
    </row>
    <row r="65" spans="1:7">
      <c r="A65" s="106" t="s">
        <v>25</v>
      </c>
      <c r="B65" s="106"/>
      <c r="C65" s="106"/>
      <c r="D65" s="106"/>
      <c r="E65" s="106"/>
      <c r="F65" s="106"/>
      <c r="G65" s="106"/>
    </row>
    <row r="66" spans="1:7">
      <c r="A66" s="12">
        <v>14</v>
      </c>
      <c r="B66" s="104" t="s">
        <v>41</v>
      </c>
      <c r="C66" s="105"/>
      <c r="D66" s="105"/>
      <c r="E66" s="105"/>
      <c r="F66" s="105"/>
      <c r="G66" s="113"/>
    </row>
    <row r="67" spans="1:7" ht="56.25">
      <c r="A67" s="4">
        <v>14.1</v>
      </c>
      <c r="B67" s="7" t="s">
        <v>90</v>
      </c>
      <c r="C67" s="15" t="s">
        <v>10</v>
      </c>
      <c r="D67" s="18">
        <v>1</v>
      </c>
      <c r="E67" s="32">
        <v>1</v>
      </c>
      <c r="F67" s="18">
        <f t="shared" ref="F67:F68" si="9">D67*E67</f>
        <v>1</v>
      </c>
      <c r="G67" s="3"/>
    </row>
    <row r="68" spans="1:7" ht="37.5">
      <c r="A68" s="4">
        <v>14.2</v>
      </c>
      <c r="B68" s="7" t="s">
        <v>40</v>
      </c>
      <c r="C68" s="15" t="s">
        <v>10</v>
      </c>
      <c r="D68" s="18">
        <v>1</v>
      </c>
      <c r="E68" s="32">
        <v>1</v>
      </c>
      <c r="F68" s="18">
        <f t="shared" si="9"/>
        <v>1</v>
      </c>
      <c r="G68" s="3"/>
    </row>
    <row r="69" spans="1:7">
      <c r="A69" s="12">
        <v>15</v>
      </c>
      <c r="B69" s="102" t="s">
        <v>39</v>
      </c>
      <c r="C69" s="103"/>
      <c r="D69" s="103"/>
      <c r="E69" s="103"/>
      <c r="F69" s="103"/>
      <c r="G69" s="109"/>
    </row>
    <row r="70" spans="1:7" ht="37.5">
      <c r="A70" s="4">
        <v>15.1</v>
      </c>
      <c r="B70" s="7" t="s">
        <v>91</v>
      </c>
      <c r="C70" s="14" t="s">
        <v>11</v>
      </c>
      <c r="D70" s="18">
        <v>2</v>
      </c>
      <c r="E70" s="32">
        <v>1</v>
      </c>
      <c r="F70" s="18">
        <f>D70*E70</f>
        <v>2</v>
      </c>
      <c r="G70" s="3"/>
    </row>
    <row r="71" spans="1:7">
      <c r="A71" s="12">
        <v>16</v>
      </c>
      <c r="B71" s="104" t="s">
        <v>38</v>
      </c>
      <c r="C71" s="105"/>
      <c r="D71" s="105"/>
      <c r="E71" s="105"/>
      <c r="F71" s="105"/>
      <c r="G71" s="113"/>
    </row>
    <row r="72" spans="1:7" ht="38.25" customHeight="1">
      <c r="A72" s="4">
        <v>16.100000000000001</v>
      </c>
      <c r="B72" s="7" t="s">
        <v>92</v>
      </c>
      <c r="C72" s="15" t="s">
        <v>10</v>
      </c>
      <c r="D72" s="18">
        <v>1</v>
      </c>
      <c r="E72" s="32">
        <v>1</v>
      </c>
      <c r="F72" s="18">
        <f t="shared" ref="F72:F73" si="10">D72*E72</f>
        <v>1</v>
      </c>
      <c r="G72" s="3"/>
    </row>
    <row r="73" spans="1:7" ht="19.5">
      <c r="A73" s="3">
        <v>16.2</v>
      </c>
      <c r="B73" s="4" t="s">
        <v>37</v>
      </c>
      <c r="C73" s="15" t="s">
        <v>10</v>
      </c>
      <c r="D73" s="18">
        <v>1</v>
      </c>
      <c r="E73" s="32">
        <v>1</v>
      </c>
      <c r="F73" s="18">
        <f t="shared" si="10"/>
        <v>1</v>
      </c>
      <c r="G73" s="3"/>
    </row>
    <row r="74" spans="1:7">
      <c r="A74" s="6">
        <v>17</v>
      </c>
      <c r="B74" s="102" t="s">
        <v>36</v>
      </c>
      <c r="C74" s="103"/>
      <c r="D74" s="103"/>
      <c r="E74" s="103"/>
      <c r="F74" s="103"/>
      <c r="G74" s="109"/>
    </row>
    <row r="75" spans="1:7" ht="57" customHeight="1">
      <c r="A75" s="4">
        <v>17.100000000000001</v>
      </c>
      <c r="B75" s="7" t="s">
        <v>93</v>
      </c>
      <c r="C75" s="15" t="s">
        <v>10</v>
      </c>
      <c r="D75" s="18">
        <v>1</v>
      </c>
      <c r="E75" s="32">
        <v>1</v>
      </c>
      <c r="F75" s="18">
        <f t="shared" ref="F75:F76" si="11">D75*E75</f>
        <v>1</v>
      </c>
      <c r="G75" s="3"/>
    </row>
    <row r="76" spans="1:7" ht="37.5">
      <c r="A76" s="4">
        <v>17.2</v>
      </c>
      <c r="B76" s="7" t="s">
        <v>35</v>
      </c>
      <c r="C76" s="14" t="s">
        <v>11</v>
      </c>
      <c r="D76" s="18">
        <v>2</v>
      </c>
      <c r="E76" s="32">
        <v>1</v>
      </c>
      <c r="F76" s="18">
        <f t="shared" si="11"/>
        <v>2</v>
      </c>
      <c r="G76" s="3"/>
    </row>
    <row r="77" spans="1:7">
      <c r="A77" s="12">
        <v>18</v>
      </c>
      <c r="B77" s="104" t="s">
        <v>34</v>
      </c>
      <c r="C77" s="105"/>
      <c r="D77" s="105"/>
      <c r="E77" s="105"/>
      <c r="F77" s="105"/>
      <c r="G77" s="113"/>
    </row>
    <row r="78" spans="1:7" ht="37.5">
      <c r="A78" s="4">
        <v>18.100000000000001</v>
      </c>
      <c r="B78" s="7" t="s">
        <v>94</v>
      </c>
      <c r="C78" s="15" t="s">
        <v>10</v>
      </c>
      <c r="D78" s="18">
        <v>1</v>
      </c>
      <c r="E78" s="32">
        <v>1</v>
      </c>
      <c r="F78" s="18">
        <f t="shared" ref="F78:F79" si="12">D78*E78</f>
        <v>1</v>
      </c>
      <c r="G78" s="4"/>
    </row>
    <row r="79" spans="1:7" ht="39" customHeight="1">
      <c r="A79" s="4">
        <v>18.2</v>
      </c>
      <c r="B79" s="7" t="s">
        <v>95</v>
      </c>
      <c r="C79" s="15" t="s">
        <v>10</v>
      </c>
      <c r="D79" s="18">
        <v>1</v>
      </c>
      <c r="E79" s="32">
        <v>1</v>
      </c>
      <c r="F79" s="18">
        <f t="shared" si="12"/>
        <v>1</v>
      </c>
      <c r="G79" s="4"/>
    </row>
    <row r="80" spans="1:7" ht="18" customHeight="1">
      <c r="A80" s="28" t="s">
        <v>14</v>
      </c>
      <c r="B80" s="28" t="s">
        <v>13</v>
      </c>
      <c r="C80" s="28" t="s">
        <v>9</v>
      </c>
      <c r="D80" s="28" t="s">
        <v>3</v>
      </c>
      <c r="E80" s="28" t="s">
        <v>51</v>
      </c>
      <c r="F80" s="28" t="s">
        <v>2</v>
      </c>
      <c r="G80" s="28" t="s">
        <v>52</v>
      </c>
    </row>
    <row r="81" spans="1:7">
      <c r="A81" s="13">
        <v>19</v>
      </c>
      <c r="B81" s="104" t="s">
        <v>50</v>
      </c>
      <c r="C81" s="105"/>
      <c r="D81" s="105"/>
      <c r="E81" s="105"/>
      <c r="F81" s="105"/>
      <c r="G81" s="113"/>
    </row>
    <row r="82" spans="1:7" ht="37.5">
      <c r="A82" s="4">
        <v>19.100000000000001</v>
      </c>
      <c r="B82" s="7" t="s">
        <v>96</v>
      </c>
      <c r="C82" s="15" t="s">
        <v>10</v>
      </c>
      <c r="D82" s="18">
        <v>1</v>
      </c>
      <c r="E82" s="32">
        <v>1</v>
      </c>
      <c r="F82" s="18">
        <f t="shared" ref="F82:F83" si="13">D82*E82</f>
        <v>1</v>
      </c>
      <c r="G82" s="3"/>
    </row>
    <row r="83" spans="1:7" ht="56.25">
      <c r="A83" s="4">
        <v>19.2</v>
      </c>
      <c r="B83" s="7" t="s">
        <v>97</v>
      </c>
      <c r="C83" s="15" t="s">
        <v>10</v>
      </c>
      <c r="D83" s="18">
        <v>1</v>
      </c>
      <c r="E83" s="32">
        <v>1</v>
      </c>
      <c r="F83" s="18">
        <f t="shared" si="13"/>
        <v>1</v>
      </c>
      <c r="G83" s="3"/>
    </row>
    <row r="84" spans="1:7">
      <c r="A84" s="2">
        <v>20</v>
      </c>
      <c r="B84" s="102" t="s">
        <v>33</v>
      </c>
      <c r="C84" s="103"/>
      <c r="D84" s="103"/>
      <c r="E84" s="103"/>
      <c r="F84" s="103"/>
      <c r="G84" s="109"/>
    </row>
    <row r="85" spans="1:7" ht="37.5">
      <c r="A85" s="4">
        <v>20.100000000000001</v>
      </c>
      <c r="B85" s="7" t="s">
        <v>98</v>
      </c>
      <c r="C85" s="15" t="s">
        <v>10</v>
      </c>
      <c r="D85" s="18">
        <v>1</v>
      </c>
      <c r="E85" s="32">
        <v>1</v>
      </c>
      <c r="F85" s="18">
        <f t="shared" ref="F85:F86" si="14">D85*E85</f>
        <v>1</v>
      </c>
      <c r="G85" s="3"/>
    </row>
    <row r="86" spans="1:7" ht="56.25">
      <c r="A86" s="4">
        <v>20.2</v>
      </c>
      <c r="B86" s="7" t="s">
        <v>99</v>
      </c>
      <c r="C86" s="15" t="s">
        <v>10</v>
      </c>
      <c r="D86" s="18">
        <v>1</v>
      </c>
      <c r="E86" s="32">
        <v>1</v>
      </c>
      <c r="F86" s="18">
        <f t="shared" si="14"/>
        <v>1</v>
      </c>
      <c r="G86" s="3"/>
    </row>
    <row r="87" spans="1:7">
      <c r="A87" s="6">
        <v>21</v>
      </c>
      <c r="B87" s="102" t="s">
        <v>32</v>
      </c>
      <c r="C87" s="103"/>
      <c r="D87" s="103"/>
      <c r="E87" s="103"/>
      <c r="F87" s="103"/>
      <c r="G87" s="109"/>
    </row>
    <row r="88" spans="1:7" ht="56.25">
      <c r="A88" s="4">
        <v>21.1</v>
      </c>
      <c r="B88" s="7" t="s">
        <v>100</v>
      </c>
      <c r="C88" s="14" t="s">
        <v>11</v>
      </c>
      <c r="D88" s="18">
        <v>2</v>
      </c>
      <c r="E88" s="32">
        <v>1</v>
      </c>
      <c r="F88" s="18">
        <f>D88*E88</f>
        <v>2</v>
      </c>
      <c r="G88" s="3"/>
    </row>
    <row r="89" spans="1:7">
      <c r="A89" s="6">
        <v>22</v>
      </c>
      <c r="B89" s="102" t="s">
        <v>31</v>
      </c>
      <c r="C89" s="103"/>
      <c r="D89" s="103"/>
      <c r="E89" s="103"/>
      <c r="F89" s="103"/>
      <c r="G89" s="109"/>
    </row>
    <row r="90" spans="1:7" ht="93.75">
      <c r="A90" s="4">
        <v>22.1</v>
      </c>
      <c r="B90" s="7" t="s">
        <v>26</v>
      </c>
      <c r="C90" s="14" t="s">
        <v>11</v>
      </c>
      <c r="D90" s="18">
        <v>2</v>
      </c>
      <c r="E90" s="32">
        <v>1</v>
      </c>
      <c r="F90" s="18">
        <f>D90*E90</f>
        <v>2</v>
      </c>
      <c r="G90" s="3"/>
    </row>
    <row r="91" spans="1:7">
      <c r="A91" s="12">
        <v>23</v>
      </c>
      <c r="B91" s="102" t="s">
        <v>27</v>
      </c>
      <c r="C91" s="103"/>
      <c r="D91" s="103"/>
      <c r="E91" s="103"/>
      <c r="F91" s="103"/>
      <c r="G91" s="109"/>
    </row>
    <row r="92" spans="1:7" ht="75">
      <c r="A92" s="4">
        <v>23.1</v>
      </c>
      <c r="B92" s="5" t="s">
        <v>101</v>
      </c>
      <c r="C92" s="14" t="s">
        <v>11</v>
      </c>
      <c r="D92" s="18">
        <v>2</v>
      </c>
      <c r="E92" s="32">
        <v>1</v>
      </c>
      <c r="F92" s="18">
        <f>D92*E92</f>
        <v>2</v>
      </c>
      <c r="G92" s="3"/>
    </row>
    <row r="93" spans="1:7">
      <c r="A93" s="12">
        <v>24</v>
      </c>
      <c r="B93" s="102" t="s">
        <v>28</v>
      </c>
      <c r="C93" s="103"/>
      <c r="D93" s="103"/>
      <c r="E93" s="103"/>
      <c r="F93" s="103"/>
      <c r="G93" s="109"/>
    </row>
    <row r="94" spans="1:7">
      <c r="A94" s="28" t="s">
        <v>14</v>
      </c>
      <c r="B94" s="28" t="s">
        <v>13</v>
      </c>
      <c r="C94" s="28" t="s">
        <v>9</v>
      </c>
      <c r="D94" s="28" t="s">
        <v>3</v>
      </c>
      <c r="E94" s="28" t="s">
        <v>51</v>
      </c>
      <c r="F94" s="28" t="s">
        <v>2</v>
      </c>
      <c r="G94" s="28" t="s">
        <v>52</v>
      </c>
    </row>
    <row r="95" spans="1:7" ht="56.25" customHeight="1">
      <c r="A95" s="4">
        <v>24.1</v>
      </c>
      <c r="B95" s="7" t="s">
        <v>102</v>
      </c>
      <c r="C95" s="15" t="s">
        <v>10</v>
      </c>
      <c r="D95" s="18">
        <v>1</v>
      </c>
      <c r="E95" s="32">
        <v>1</v>
      </c>
      <c r="F95" s="18">
        <f t="shared" ref="F95:F97" si="15">D95*E95</f>
        <v>1</v>
      </c>
      <c r="G95" s="3"/>
    </row>
    <row r="96" spans="1:7" ht="58.5" customHeight="1">
      <c r="A96" s="4">
        <v>24.2</v>
      </c>
      <c r="B96" s="7" t="s">
        <v>103</v>
      </c>
      <c r="C96" s="14" t="s">
        <v>11</v>
      </c>
      <c r="D96" s="18">
        <v>2</v>
      </c>
      <c r="E96" s="32">
        <v>1</v>
      </c>
      <c r="F96" s="18">
        <f t="shared" si="15"/>
        <v>2</v>
      </c>
      <c r="G96" s="3"/>
    </row>
    <row r="97" spans="1:7" ht="21.75" customHeight="1">
      <c r="A97" s="4">
        <v>24.3</v>
      </c>
      <c r="B97" s="7" t="s">
        <v>104</v>
      </c>
      <c r="C97" s="14" t="s">
        <v>11</v>
      </c>
      <c r="D97" s="18">
        <v>2</v>
      </c>
      <c r="E97" s="32">
        <v>1</v>
      </c>
      <c r="F97" s="18">
        <f t="shared" si="15"/>
        <v>2</v>
      </c>
      <c r="G97" s="3"/>
    </row>
    <row r="98" spans="1:7">
      <c r="A98" s="12">
        <v>25</v>
      </c>
      <c r="B98" s="104" t="s">
        <v>49</v>
      </c>
      <c r="C98" s="105"/>
      <c r="D98" s="105"/>
      <c r="E98" s="105"/>
      <c r="F98" s="105"/>
      <c r="G98" s="113"/>
    </row>
    <row r="99" spans="1:7" ht="56.25">
      <c r="A99" s="4">
        <v>25.1</v>
      </c>
      <c r="B99" s="7" t="s">
        <v>105</v>
      </c>
      <c r="C99" s="14" t="s">
        <v>11</v>
      </c>
      <c r="D99" s="18">
        <v>2</v>
      </c>
      <c r="E99" s="32">
        <v>0</v>
      </c>
      <c r="F99" s="18">
        <f>D99*E99</f>
        <v>0</v>
      </c>
      <c r="G99" s="4"/>
    </row>
    <row r="100" spans="1:7">
      <c r="A100" s="129" t="s">
        <v>29</v>
      </c>
      <c r="B100" s="129"/>
      <c r="C100" s="129"/>
      <c r="D100" s="129"/>
      <c r="E100" s="129"/>
      <c r="F100" s="129"/>
      <c r="G100" s="129"/>
    </row>
    <row r="101" spans="1:7">
      <c r="A101" s="13">
        <v>26</v>
      </c>
      <c r="B101" s="2" t="s">
        <v>30</v>
      </c>
      <c r="C101" s="10" t="s">
        <v>11</v>
      </c>
      <c r="D101" s="18">
        <v>2</v>
      </c>
      <c r="E101" s="32">
        <v>0</v>
      </c>
      <c r="F101" s="18">
        <f>D101*E101</f>
        <v>0</v>
      </c>
      <c r="G101" s="3"/>
    </row>
    <row r="102" spans="1:7">
      <c r="A102" s="38"/>
      <c r="B102" s="39"/>
      <c r="C102" s="40"/>
      <c r="D102" s="37"/>
      <c r="E102" s="37"/>
      <c r="F102" s="37"/>
      <c r="G102" s="24"/>
    </row>
    <row r="103" spans="1:7">
      <c r="B103" s="20"/>
      <c r="C103" s="130" t="s">
        <v>9</v>
      </c>
      <c r="D103" s="130"/>
      <c r="E103" s="130"/>
      <c r="F103" s="60" t="s">
        <v>56</v>
      </c>
      <c r="G103" s="60" t="s">
        <v>109</v>
      </c>
    </row>
    <row r="104" spans="1:7" ht="19.5">
      <c r="B104" s="20" t="s">
        <v>57</v>
      </c>
      <c r="C104" s="15" t="s">
        <v>10</v>
      </c>
      <c r="D104" s="21" t="s">
        <v>54</v>
      </c>
      <c r="E104" s="3"/>
      <c r="F104" s="22">
        <f>F7+F8+F10+F13+F15+F16+F17+F20+F25+F26+F28+F29+F31+F32+F33+F34+F39+F42+F43+F46+F47+F48+F49+F53+F54+F55+F57+F58+F67+F68+F72+F73+F75+F78+F79+F82+F83+F85+F86+F95</f>
        <v>40</v>
      </c>
      <c r="G104" s="42">
        <f>F104/80</f>
        <v>0.5</v>
      </c>
    </row>
    <row r="105" spans="1:7">
      <c r="B105" s="19"/>
      <c r="C105" s="14" t="s">
        <v>11</v>
      </c>
      <c r="D105" s="21" t="s">
        <v>58</v>
      </c>
      <c r="E105" s="3"/>
      <c r="F105" s="22">
        <f>F11+F18+F22+F23+F35+F36+F37+F50+F51+F59+F64+F70+F76+F88+F90+F96+F92+F97+F99+F101</f>
        <v>36</v>
      </c>
      <c r="G105" s="42">
        <f>F105/80</f>
        <v>0.45</v>
      </c>
    </row>
    <row r="106" spans="1:7">
      <c r="B106" s="19"/>
      <c r="C106" s="131" t="s">
        <v>55</v>
      </c>
      <c r="D106" s="131"/>
      <c r="E106" s="131"/>
      <c r="F106" s="61">
        <f>SUM(F7:F8)+SUM(F10:F11)+F13+SUM(F15:F18)+SUM(F20:F23)+SUM(F25:F26)+SUM(F28:F29)+SUM(F31:F37)+SUM(F39:F43)+SUM(F46:F51)+SUM(F53:F55)+SUM(F57:F59)+F64+SUM(F67:F68)+F70+SUM(F72:F73)+SUM(F75:F76)+SUM(F78:F79)+SUM(F82:F83)+SUM(F85:F86)+F88+F90+F92+SUM(F95:F97)+F99+F101</f>
        <v>76</v>
      </c>
      <c r="G106" s="43">
        <f>F106/80</f>
        <v>0.95</v>
      </c>
    </row>
    <row r="107" spans="1:7">
      <c r="A107" s="20" t="s">
        <v>107</v>
      </c>
    </row>
    <row r="108" spans="1:7">
      <c r="B108" s="1" t="s">
        <v>106</v>
      </c>
    </row>
    <row r="109" spans="1:7">
      <c r="B109" s="1" t="s">
        <v>108</v>
      </c>
    </row>
  </sheetData>
  <mergeCells count="34">
    <mergeCell ref="B98:G98"/>
    <mergeCell ref="A100:G100"/>
    <mergeCell ref="C103:E103"/>
    <mergeCell ref="C106:E106"/>
    <mergeCell ref="B81:G81"/>
    <mergeCell ref="B84:G84"/>
    <mergeCell ref="B87:G87"/>
    <mergeCell ref="B89:G89"/>
    <mergeCell ref="B91:G91"/>
    <mergeCell ref="B93:G93"/>
    <mergeCell ref="B77:G77"/>
    <mergeCell ref="B38:G38"/>
    <mergeCell ref="A44:G44"/>
    <mergeCell ref="B45:G45"/>
    <mergeCell ref="B52:G52"/>
    <mergeCell ref="B56:G56"/>
    <mergeCell ref="B63:G63"/>
    <mergeCell ref="A65:G65"/>
    <mergeCell ref="B66:G66"/>
    <mergeCell ref="B69:G69"/>
    <mergeCell ref="B71:G71"/>
    <mergeCell ref="B74:G74"/>
    <mergeCell ref="B30:G30"/>
    <mergeCell ref="A1:G1"/>
    <mergeCell ref="B2:G2"/>
    <mergeCell ref="A3:G3"/>
    <mergeCell ref="A5:G5"/>
    <mergeCell ref="B6:G6"/>
    <mergeCell ref="B9:G9"/>
    <mergeCell ref="B12:G12"/>
    <mergeCell ref="B14:G14"/>
    <mergeCell ref="B19:G19"/>
    <mergeCell ref="B24:G24"/>
    <mergeCell ref="B27:G27"/>
  </mergeCells>
  <dataValidations count="1">
    <dataValidation type="list" allowBlank="1" showInputMessage="1" showErrorMessage="1" sqref="E7:E8 E10:E11 E13 E15:E18 E20 E22:E23 E25:E26 E28:E29 E31:E37 E39 E42:E43 E46:E51 E53:E55 E57:E59 E64 E67:E68 E70 E72:E73 E75:E76 E78:E79 E82:E83 E85:E86 E88 E90 E92 E95:E97 E99 E101">
      <formula1>$H$7:$H$8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25</vt:i4>
      </vt:variant>
    </vt:vector>
  </HeadingPairs>
  <TitlesOfParts>
    <vt:vector size="25" baseType="lpstr">
      <vt:lpstr>cover</vt:lpstr>
      <vt:lpstr>ตารางสรุปคะแนน</vt:lpstr>
      <vt:lpstr>นครปฐม 1</vt:lpstr>
      <vt:lpstr>นครปฐม 2</vt:lpstr>
      <vt:lpstr>กาญจนบุรี</vt:lpstr>
      <vt:lpstr>กาญจนบุรีสาขาเมือง</vt:lpstr>
      <vt:lpstr>กาญจนบุรีสาขาท่าม่วง</vt:lpstr>
      <vt:lpstr>กาญจนบุรีสาขาบ่อพลอย</vt:lpstr>
      <vt:lpstr>กาญจนบุรีสาขาสังขละบุรี</vt:lpstr>
      <vt:lpstr>ประจวบคีรีขันธ์</vt:lpstr>
      <vt:lpstr>ประจวบคีรีขันธ์สาขาเมือง </vt:lpstr>
      <vt:lpstr>ประจวบคีรีขันธ์สาขาบางสะพาน</vt:lpstr>
      <vt:lpstr>ประจวบคีรีขันธ์สาขาหัวหิน</vt:lpstr>
      <vt:lpstr>เพชรบุรี</vt:lpstr>
      <vt:lpstr>เพชรบุรีสาขาเมือง </vt:lpstr>
      <vt:lpstr>เพชรบุรีสาขาชะอำ</vt:lpstr>
      <vt:lpstr>ราชบุรี</vt:lpstr>
      <vt:lpstr>ราชบุรีสาขาเมืองราชบุรี </vt:lpstr>
      <vt:lpstr>ราชบุรีสาขาจอมบึง</vt:lpstr>
      <vt:lpstr>ราชบุรีสาขาบ้านโป่ง</vt:lpstr>
      <vt:lpstr>สมุทรสงคราม</vt:lpstr>
      <vt:lpstr>สมุทรสาคร</vt:lpstr>
      <vt:lpstr>สุพรรณบุรี</vt:lpstr>
      <vt:lpstr>สุพรรณบุรีสาขาเมือง </vt:lpstr>
      <vt:lpstr>สุพรรณบุรีสาขาเดิมบางนางบวช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2018-03-15T02:11:07Z</cp:lastPrinted>
  <dcterms:created xsi:type="dcterms:W3CDTF">2018-02-27T06:19:26Z</dcterms:created>
  <dcterms:modified xsi:type="dcterms:W3CDTF">2018-12-15T06:14:52Z</dcterms:modified>
</cp:coreProperties>
</file>