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95" windowHeight="11700" activeTab="1"/>
  </bookViews>
  <sheets>
    <sheet name="รหัส" sheetId="11" r:id="rId1"/>
    <sheet name="บันทึกการรับ-จ่ายแสตมป์" sheetId="10" r:id="rId2"/>
    <sheet name="รายงานการรับจ่ายแสตมป์" sheetId="12" r:id="rId3"/>
    <sheet name="สาขาที่ 1" sheetId="17" r:id="rId4"/>
    <sheet name="สาขาที่ 2" sheetId="16" r:id="rId5"/>
    <sheet name="สาขาที่ 3" sheetId="15" r:id="rId6"/>
    <sheet name="สาขาที่ 4" sheetId="19" r:id="rId7"/>
    <sheet name="สาขาที่ 5" sheetId="18" r:id="rId8"/>
    <sheet name="สาขาที่ 6" sheetId="20" r:id="rId9"/>
    <sheet name="ตัดปีแสตมป์" sheetId="13" r:id="rId10"/>
  </sheets>
  <calcPr calcId="145621"/>
</workbook>
</file>

<file path=xl/calcChain.xml><?xml version="1.0" encoding="utf-8"?>
<calcChain xmlns="http://schemas.openxmlformats.org/spreadsheetml/2006/main">
  <c r="A2" i="13" l="1"/>
  <c r="A1" i="13"/>
  <c r="A3" i="20" l="1"/>
  <c r="M71" i="20" s="1"/>
  <c r="R6" i="10"/>
  <c r="N71" i="20"/>
  <c r="AF71" i="20" s="1"/>
  <c r="AH71" i="20" s="1"/>
  <c r="L71" i="20"/>
  <c r="K71" i="20"/>
  <c r="J71" i="20"/>
  <c r="H71" i="20"/>
  <c r="G71" i="20"/>
  <c r="F71" i="20"/>
  <c r="D71" i="20"/>
  <c r="C71" i="20"/>
  <c r="B71" i="20"/>
  <c r="N70" i="20"/>
  <c r="AF70" i="20" s="1"/>
  <c r="AH70" i="20" s="1"/>
  <c r="M70" i="20"/>
  <c r="K70" i="20"/>
  <c r="J70" i="20"/>
  <c r="I70" i="20"/>
  <c r="G70" i="20"/>
  <c r="F70" i="20"/>
  <c r="E70" i="20"/>
  <c r="C70" i="20"/>
  <c r="B70" i="20"/>
  <c r="N69" i="20"/>
  <c r="AF69" i="20" s="1"/>
  <c r="AH69" i="20" s="1"/>
  <c r="M69" i="20"/>
  <c r="K69" i="20"/>
  <c r="J69" i="20"/>
  <c r="I69" i="20"/>
  <c r="G69" i="20"/>
  <c r="F69" i="20"/>
  <c r="E69" i="20"/>
  <c r="C69" i="20"/>
  <c r="B69" i="20"/>
  <c r="M68" i="20"/>
  <c r="L68" i="20"/>
  <c r="K68" i="20"/>
  <c r="I68" i="20"/>
  <c r="H68" i="20"/>
  <c r="G68" i="20"/>
  <c r="E68" i="20"/>
  <c r="D68" i="20"/>
  <c r="C68" i="20"/>
  <c r="N67" i="20"/>
  <c r="AF67" i="20" s="1"/>
  <c r="AH67" i="20" s="1"/>
  <c r="M67" i="20"/>
  <c r="K67" i="20"/>
  <c r="J67" i="20"/>
  <c r="I67" i="20"/>
  <c r="G67" i="20"/>
  <c r="F67" i="20"/>
  <c r="E67" i="20"/>
  <c r="C67" i="20"/>
  <c r="B67" i="20"/>
  <c r="N65" i="20"/>
  <c r="AF65" i="20" s="1"/>
  <c r="AH65" i="20" s="1"/>
  <c r="M65" i="20"/>
  <c r="L65" i="20"/>
  <c r="J65" i="20"/>
  <c r="I65" i="20"/>
  <c r="H65" i="20"/>
  <c r="F65" i="20"/>
  <c r="E65" i="20"/>
  <c r="D65" i="20"/>
  <c r="B65" i="20"/>
  <c r="M64" i="20"/>
  <c r="L64" i="20"/>
  <c r="K64" i="20"/>
  <c r="I64" i="20"/>
  <c r="H64" i="20"/>
  <c r="G64" i="20"/>
  <c r="E64" i="20"/>
  <c r="D64" i="20"/>
  <c r="C64" i="20"/>
  <c r="N63" i="20"/>
  <c r="AF63" i="20" s="1"/>
  <c r="AH63" i="20" s="1"/>
  <c r="M63" i="20"/>
  <c r="L63" i="20"/>
  <c r="J63" i="20"/>
  <c r="I63" i="20"/>
  <c r="H63" i="20"/>
  <c r="F63" i="20"/>
  <c r="E63" i="20"/>
  <c r="D63" i="20"/>
  <c r="B63" i="20"/>
  <c r="N61" i="20"/>
  <c r="AF61" i="20" s="1"/>
  <c r="AH61" i="20" s="1"/>
  <c r="L61" i="20"/>
  <c r="K61" i="20"/>
  <c r="J61" i="20"/>
  <c r="H61" i="20"/>
  <c r="G61" i="20"/>
  <c r="F61" i="20"/>
  <c r="D61" i="20"/>
  <c r="C61" i="20"/>
  <c r="B61" i="20"/>
  <c r="N60" i="20"/>
  <c r="AF60" i="20" s="1"/>
  <c r="AH60" i="20" s="1"/>
  <c r="M60" i="20"/>
  <c r="L60" i="20"/>
  <c r="J60" i="20"/>
  <c r="I60" i="20"/>
  <c r="H60" i="20"/>
  <c r="F60" i="20"/>
  <c r="E60" i="20"/>
  <c r="D60" i="20"/>
  <c r="B60" i="20"/>
  <c r="AF59" i="20"/>
  <c r="AH59" i="20" s="1"/>
  <c r="N59" i="20"/>
  <c r="M59" i="20"/>
  <c r="L59" i="20"/>
  <c r="J59" i="20"/>
  <c r="I59" i="20"/>
  <c r="H59" i="20"/>
  <c r="F59" i="20"/>
  <c r="E59" i="20"/>
  <c r="D59" i="20"/>
  <c r="B59" i="20"/>
  <c r="N58" i="20"/>
  <c r="AF58" i="20" s="1"/>
  <c r="AH58" i="20" s="1"/>
  <c r="L58" i="20"/>
  <c r="K58" i="20"/>
  <c r="J58" i="20"/>
  <c r="H58" i="20"/>
  <c r="G58" i="20"/>
  <c r="F58" i="20"/>
  <c r="D58" i="20"/>
  <c r="C58" i="20"/>
  <c r="B58" i="20"/>
  <c r="N56" i="20"/>
  <c r="AF56" i="20" s="1"/>
  <c r="AH56" i="20" s="1"/>
  <c r="M56" i="20"/>
  <c r="L56" i="20"/>
  <c r="J56" i="20"/>
  <c r="I56" i="20"/>
  <c r="H56" i="20"/>
  <c r="F56" i="20"/>
  <c r="E56" i="20"/>
  <c r="D56" i="20"/>
  <c r="B56" i="20"/>
  <c r="M54" i="20"/>
  <c r="L54" i="20"/>
  <c r="K54" i="20"/>
  <c r="I54" i="20"/>
  <c r="H54" i="20"/>
  <c r="G54" i="20"/>
  <c r="E54" i="20"/>
  <c r="D54" i="20"/>
  <c r="C54" i="20"/>
  <c r="AF53" i="20"/>
  <c r="AH53" i="20" s="1"/>
  <c r="N53" i="20"/>
  <c r="L53" i="20"/>
  <c r="K53" i="20"/>
  <c r="J53" i="20"/>
  <c r="H53" i="20"/>
  <c r="G53" i="20"/>
  <c r="F53" i="20"/>
  <c r="D53" i="20"/>
  <c r="C53" i="20"/>
  <c r="B53" i="20"/>
  <c r="M52" i="20"/>
  <c r="L52" i="20"/>
  <c r="K52" i="20"/>
  <c r="I52" i="20"/>
  <c r="H52" i="20"/>
  <c r="G52" i="20"/>
  <c r="E52" i="20"/>
  <c r="D52" i="20"/>
  <c r="C52" i="20"/>
  <c r="N51" i="20"/>
  <c r="AF51" i="20" s="1"/>
  <c r="AH51" i="20" s="1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AF50" i="20" s="1"/>
  <c r="AH50" i="20" s="1"/>
  <c r="M50" i="20"/>
  <c r="L50" i="20"/>
  <c r="K50" i="20"/>
  <c r="J50" i="20"/>
  <c r="I50" i="20"/>
  <c r="H50" i="20"/>
  <c r="G50" i="20"/>
  <c r="F50" i="20"/>
  <c r="E50" i="20"/>
  <c r="D50" i="20"/>
  <c r="C50" i="20"/>
  <c r="B50" i="20"/>
  <c r="AF48" i="20"/>
  <c r="AH48" i="20" s="1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AF47" i="20" s="1"/>
  <c r="AH47" i="20" s="1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AF46" i="20" s="1"/>
  <c r="AH46" i="20" s="1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AF45" i="20" s="1"/>
  <c r="AH45" i="20" s="1"/>
  <c r="M45" i="20"/>
  <c r="L45" i="20"/>
  <c r="K45" i="20"/>
  <c r="J45" i="20"/>
  <c r="I45" i="20"/>
  <c r="H45" i="20"/>
  <c r="G45" i="20"/>
  <c r="F45" i="20"/>
  <c r="E45" i="20"/>
  <c r="D45" i="20"/>
  <c r="C45" i="20"/>
  <c r="B45" i="20"/>
  <c r="AF44" i="20"/>
  <c r="AH44" i="20" s="1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AF43" i="20" s="1"/>
  <c r="AH43" i="20" s="1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AF42" i="20" s="1"/>
  <c r="AH42" i="20" s="1"/>
  <c r="M42" i="20"/>
  <c r="L42" i="20"/>
  <c r="K42" i="20"/>
  <c r="J42" i="20"/>
  <c r="I42" i="20"/>
  <c r="H42" i="20"/>
  <c r="G42" i="20"/>
  <c r="F42" i="20"/>
  <c r="E42" i="20"/>
  <c r="D42" i="20"/>
  <c r="C42" i="20"/>
  <c r="B42" i="20"/>
  <c r="AH41" i="20"/>
  <c r="N41" i="20"/>
  <c r="AF41" i="20" s="1"/>
  <c r="M41" i="20"/>
  <c r="L41" i="20"/>
  <c r="K41" i="20"/>
  <c r="J41" i="20"/>
  <c r="I41" i="20"/>
  <c r="H41" i="20"/>
  <c r="G41" i="20"/>
  <c r="F41" i="20"/>
  <c r="E41" i="20"/>
  <c r="D41" i="20"/>
  <c r="C41" i="20"/>
  <c r="B41" i="20"/>
  <c r="AF40" i="20"/>
  <c r="AH40" i="20" s="1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F39" i="20"/>
  <c r="AH39" i="20" s="1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AF38" i="20" s="1"/>
  <c r="AH38" i="20" s="1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AF37" i="20" s="1"/>
  <c r="AH37" i="20" s="1"/>
  <c r="M37" i="20"/>
  <c r="L37" i="20"/>
  <c r="K37" i="20"/>
  <c r="J37" i="20"/>
  <c r="I37" i="20"/>
  <c r="H37" i="20"/>
  <c r="G37" i="20"/>
  <c r="F37" i="20"/>
  <c r="E37" i="20"/>
  <c r="D37" i="20"/>
  <c r="C37" i="20"/>
  <c r="B37" i="20"/>
  <c r="N35" i="20"/>
  <c r="AF35" i="20" s="1"/>
  <c r="AH35" i="20" s="1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AF34" i="20" s="1"/>
  <c r="AH34" i="20" s="1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AF33" i="20" s="1"/>
  <c r="AH33" i="20" s="1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AF32" i="20" s="1"/>
  <c r="AH32" i="20" s="1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AF31" i="20" s="1"/>
  <c r="AH31" i="20" s="1"/>
  <c r="M31" i="20"/>
  <c r="L31" i="20"/>
  <c r="K31" i="20"/>
  <c r="J31" i="20"/>
  <c r="I31" i="20"/>
  <c r="H31" i="20"/>
  <c r="G31" i="20"/>
  <c r="F31" i="20"/>
  <c r="E31" i="20"/>
  <c r="D31" i="20"/>
  <c r="C31" i="20"/>
  <c r="B31" i="20"/>
  <c r="AF30" i="20"/>
  <c r="AH30" i="20" s="1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8" i="20"/>
  <c r="AF28" i="20" s="1"/>
  <c r="AH28" i="20" s="1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AF27" i="20" s="1"/>
  <c r="AH27" i="20" s="1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AF26" i="20" s="1"/>
  <c r="AH26" i="20" s="1"/>
  <c r="M26" i="20"/>
  <c r="L26" i="20"/>
  <c r="K26" i="20"/>
  <c r="J26" i="20"/>
  <c r="I26" i="20"/>
  <c r="H26" i="20"/>
  <c r="G26" i="20"/>
  <c r="F26" i="20"/>
  <c r="E26" i="20"/>
  <c r="D26" i="20"/>
  <c r="C26" i="20"/>
  <c r="B26" i="20"/>
  <c r="AF25" i="20"/>
  <c r="AH25" i="20" s="1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AF24" i="20" s="1"/>
  <c r="AH24" i="20" s="1"/>
  <c r="M24" i="20"/>
  <c r="L24" i="20"/>
  <c r="K24" i="20"/>
  <c r="J24" i="20"/>
  <c r="I24" i="20"/>
  <c r="H24" i="20"/>
  <c r="G24" i="20"/>
  <c r="F24" i="20"/>
  <c r="E24" i="20"/>
  <c r="D24" i="20"/>
  <c r="C24" i="20"/>
  <c r="B24" i="20"/>
  <c r="AH23" i="20"/>
  <c r="N23" i="20"/>
  <c r="AF23" i="20" s="1"/>
  <c r="M23" i="20"/>
  <c r="L23" i="20"/>
  <c r="K23" i="20"/>
  <c r="J23" i="20"/>
  <c r="I23" i="20"/>
  <c r="H23" i="20"/>
  <c r="G23" i="20"/>
  <c r="F23" i="20"/>
  <c r="E23" i="20"/>
  <c r="D23" i="20"/>
  <c r="C23" i="20"/>
  <c r="B23" i="20"/>
  <c r="AF22" i="20"/>
  <c r="AH22" i="20" s="1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F21" i="20"/>
  <c r="AH21" i="20" s="1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AF20" i="20" s="1"/>
  <c r="AH20" i="20" s="1"/>
  <c r="M20" i="20"/>
  <c r="L20" i="20"/>
  <c r="K20" i="20"/>
  <c r="J20" i="20"/>
  <c r="I20" i="20"/>
  <c r="H20" i="20"/>
  <c r="G20" i="20"/>
  <c r="F20" i="20"/>
  <c r="E20" i="20"/>
  <c r="D20" i="20"/>
  <c r="C20" i="20"/>
  <c r="B20" i="20"/>
  <c r="N18" i="20"/>
  <c r="AF18" i="20" s="1"/>
  <c r="AH18" i="20" s="1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AF17" i="20" s="1"/>
  <c r="AH17" i="20" s="1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AF16" i="20" s="1"/>
  <c r="AH16" i="20" s="1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AF15" i="20" s="1"/>
  <c r="AH15" i="20" s="1"/>
  <c r="M15" i="20"/>
  <c r="L15" i="20"/>
  <c r="K15" i="20"/>
  <c r="J15" i="20"/>
  <c r="I15" i="20"/>
  <c r="H15" i="20"/>
  <c r="G15" i="20"/>
  <c r="F15" i="20"/>
  <c r="E15" i="20"/>
  <c r="D15" i="20"/>
  <c r="C15" i="20"/>
  <c r="B15" i="20"/>
  <c r="AH14" i="20"/>
  <c r="N14" i="20"/>
  <c r="AF14" i="20" s="1"/>
  <c r="M14" i="20"/>
  <c r="L14" i="20"/>
  <c r="K14" i="20"/>
  <c r="J14" i="20"/>
  <c r="I14" i="20"/>
  <c r="H14" i="20"/>
  <c r="G14" i="20"/>
  <c r="F14" i="20"/>
  <c r="E14" i="20"/>
  <c r="D14" i="20"/>
  <c r="C14" i="20"/>
  <c r="B14" i="20"/>
  <c r="AF13" i="20"/>
  <c r="AH13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AF12" i="20" s="1"/>
  <c r="AH12" i="20" s="1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AF11" i="20" s="1"/>
  <c r="AH11" i="20" s="1"/>
  <c r="M11" i="20"/>
  <c r="L11" i="20"/>
  <c r="K11" i="20"/>
  <c r="J11" i="20"/>
  <c r="I11" i="20"/>
  <c r="H11" i="20"/>
  <c r="G11" i="20"/>
  <c r="F11" i="20"/>
  <c r="E11" i="20"/>
  <c r="D11" i="20"/>
  <c r="C11" i="20"/>
  <c r="B11" i="20"/>
  <c r="N9" i="20"/>
  <c r="AF9" i="20" s="1"/>
  <c r="AH9" i="20" s="1"/>
  <c r="M9" i="20"/>
  <c r="L9" i="20"/>
  <c r="K9" i="20"/>
  <c r="J9" i="20"/>
  <c r="I9" i="20"/>
  <c r="H9" i="20"/>
  <c r="G9" i="20"/>
  <c r="F9" i="20"/>
  <c r="E9" i="20"/>
  <c r="D9" i="20"/>
  <c r="C9" i="20"/>
  <c r="B9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2" i="20"/>
  <c r="A1" i="20"/>
  <c r="T8" i="20" l="1"/>
  <c r="X16" i="20"/>
  <c r="X18" i="20"/>
  <c r="AD25" i="20"/>
  <c r="X28" i="20"/>
  <c r="T53" i="20"/>
  <c r="V9" i="20"/>
  <c r="V16" i="20"/>
  <c r="AD16" i="20"/>
  <c r="X25" i="20"/>
  <c r="Z28" i="20"/>
  <c r="Z33" i="20"/>
  <c r="T9" i="20"/>
  <c r="U12" i="20"/>
  <c r="AC12" i="20"/>
  <c r="AC15" i="20"/>
  <c r="Z23" i="20"/>
  <c r="Z46" i="20"/>
  <c r="U60" i="20"/>
  <c r="AD14" i="20"/>
  <c r="W15" i="20"/>
  <c r="X23" i="20"/>
  <c r="U39" i="20"/>
  <c r="V68" i="20"/>
  <c r="U8" i="20"/>
  <c r="T11" i="20"/>
  <c r="T12" i="20"/>
  <c r="Y14" i="20"/>
  <c r="V15" i="20"/>
  <c r="T17" i="20"/>
  <c r="AB17" i="20"/>
  <c r="AB22" i="20"/>
  <c r="T26" i="20"/>
  <c r="Z31" i="20"/>
  <c r="T32" i="20"/>
  <c r="V37" i="20"/>
  <c r="AD37" i="20"/>
  <c r="AB44" i="20"/>
  <c r="X51" i="20"/>
  <c r="U71" i="20"/>
  <c r="S41" i="20"/>
  <c r="T52" i="20"/>
  <c r="AD52" i="20"/>
  <c r="AD65" i="20"/>
  <c r="W8" i="20"/>
  <c r="Z11" i="20"/>
  <c r="V12" i="20"/>
  <c r="S14" i="20"/>
  <c r="AA14" i="20"/>
  <c r="Z21" i="20"/>
  <c r="V22" i="20"/>
  <c r="Z26" i="20"/>
  <c r="T27" i="20"/>
  <c r="V32" i="20"/>
  <c r="U34" i="20"/>
  <c r="AC42" i="20"/>
  <c r="S50" i="20"/>
  <c r="AA58" i="20"/>
  <c r="AD69" i="20"/>
  <c r="Y18" i="20"/>
  <c r="S20" i="20"/>
  <c r="T24" i="20"/>
  <c r="AB24" i="20"/>
  <c r="AC26" i="20"/>
  <c r="W27" i="20"/>
  <c r="Y30" i="20"/>
  <c r="U31" i="20"/>
  <c r="S33" i="20"/>
  <c r="Y35" i="20"/>
  <c r="AB38" i="20"/>
  <c r="Z39" i="20"/>
  <c r="W45" i="20"/>
  <c r="Y46" i="20"/>
  <c r="U56" i="20"/>
  <c r="S63" i="20"/>
  <c r="U68" i="20"/>
  <c r="W69" i="20"/>
  <c r="U20" i="20"/>
  <c r="U21" i="20"/>
  <c r="V24" i="20"/>
  <c r="AD24" i="20"/>
  <c r="Y28" i="20"/>
  <c r="AA30" i="20"/>
  <c r="Y33" i="20"/>
  <c r="V34" i="20"/>
  <c r="T40" i="20"/>
  <c r="AB40" i="20"/>
  <c r="S43" i="20"/>
  <c r="W43" i="20"/>
  <c r="AC44" i="20"/>
  <c r="X48" i="20"/>
  <c r="X53" i="20"/>
  <c r="AC53" i="20"/>
  <c r="V59" i="20"/>
  <c r="AA59" i="20"/>
  <c r="X61" i="20"/>
  <c r="T67" i="20"/>
  <c r="W33" i="20"/>
  <c r="AA33" i="20"/>
  <c r="S37" i="20"/>
  <c r="W37" i="20"/>
  <c r="AC38" i="20"/>
  <c r="Z40" i="20"/>
  <c r="AA42" i="20"/>
  <c r="U43" i="20"/>
  <c r="U45" i="20"/>
  <c r="Y45" i="20"/>
  <c r="AA46" i="20"/>
  <c r="X47" i="20"/>
  <c r="AD48" i="20"/>
  <c r="T50" i="20"/>
  <c r="U52" i="20"/>
  <c r="U53" i="20"/>
  <c r="W58" i="20"/>
  <c r="AC59" i="20"/>
  <c r="Y61" i="20"/>
  <c r="V63" i="20"/>
  <c r="V65" i="20"/>
  <c r="AA65" i="20"/>
  <c r="T69" i="20"/>
  <c r="V70" i="20"/>
  <c r="T37" i="20"/>
  <c r="X37" i="20"/>
  <c r="T39" i="20"/>
  <c r="X39" i="20"/>
  <c r="Z41" i="20"/>
  <c r="T42" i="20"/>
  <c r="Z43" i="20"/>
  <c r="AD43" i="20"/>
  <c r="Z45" i="20"/>
  <c r="T46" i="20"/>
  <c r="Y47" i="20"/>
  <c r="U50" i="20"/>
  <c r="Z51" i="20"/>
  <c r="AD51" i="20"/>
  <c r="AB53" i="20"/>
  <c r="X54" i="20"/>
  <c r="S58" i="20"/>
  <c r="AC58" i="20"/>
  <c r="S60" i="20"/>
  <c r="Y60" i="20"/>
  <c r="AC63" i="20"/>
  <c r="T64" i="20"/>
  <c r="W67" i="20"/>
  <c r="T68" i="20"/>
  <c r="AA69" i="20"/>
  <c r="W70" i="20"/>
  <c r="B52" i="20"/>
  <c r="S52" i="20" s="1"/>
  <c r="F52" i="20"/>
  <c r="J52" i="20"/>
  <c r="N52" i="20"/>
  <c r="AF52" i="20" s="1"/>
  <c r="AH52" i="20" s="1"/>
  <c r="E53" i="20"/>
  <c r="V53" i="20" s="1"/>
  <c r="I53" i="20"/>
  <c r="M53" i="20"/>
  <c r="B54" i="20"/>
  <c r="F54" i="20"/>
  <c r="W54" i="20" s="1"/>
  <c r="J54" i="20"/>
  <c r="N54" i="20"/>
  <c r="AF54" i="20" s="1"/>
  <c r="AH54" i="20" s="1"/>
  <c r="C56" i="20"/>
  <c r="G56" i="20"/>
  <c r="X56" i="20" s="1"/>
  <c r="K56" i="20"/>
  <c r="E58" i="20"/>
  <c r="I58" i="20"/>
  <c r="M58" i="20"/>
  <c r="AD58" i="20" s="1"/>
  <c r="C59" i="20"/>
  <c r="G59" i="20"/>
  <c r="K59" i="20"/>
  <c r="C60" i="20"/>
  <c r="T60" i="20" s="1"/>
  <c r="G60" i="20"/>
  <c r="K60" i="20"/>
  <c r="E61" i="20"/>
  <c r="I61" i="20"/>
  <c r="Z61" i="20" s="1"/>
  <c r="M61" i="20"/>
  <c r="C63" i="20"/>
  <c r="G63" i="20"/>
  <c r="K63" i="20"/>
  <c r="AB63" i="20" s="1"/>
  <c r="B64" i="20"/>
  <c r="F64" i="20"/>
  <c r="J64" i="20"/>
  <c r="N64" i="20"/>
  <c r="AF64" i="20" s="1"/>
  <c r="AH64" i="20" s="1"/>
  <c r="C65" i="20"/>
  <c r="G65" i="20"/>
  <c r="K65" i="20"/>
  <c r="D67" i="20"/>
  <c r="U67" i="20" s="1"/>
  <c r="H67" i="20"/>
  <c r="L67" i="20"/>
  <c r="B68" i="20"/>
  <c r="F68" i="20"/>
  <c r="W68" i="20" s="1"/>
  <c r="J68" i="20"/>
  <c r="N68" i="20"/>
  <c r="AF68" i="20" s="1"/>
  <c r="AH68" i="20" s="1"/>
  <c r="D69" i="20"/>
  <c r="H69" i="20"/>
  <c r="Y69" i="20" s="1"/>
  <c r="L69" i="20"/>
  <c r="D70" i="20"/>
  <c r="H70" i="20"/>
  <c r="L70" i="20"/>
  <c r="AC70" i="20" s="1"/>
  <c r="E71" i="20"/>
  <c r="I71" i="20"/>
  <c r="E73" i="13"/>
  <c r="D73" i="13"/>
  <c r="E72" i="13"/>
  <c r="D72" i="13"/>
  <c r="E71" i="13"/>
  <c r="D71" i="13"/>
  <c r="E70" i="13"/>
  <c r="D70" i="13"/>
  <c r="E69" i="13"/>
  <c r="D69" i="13"/>
  <c r="E67" i="13"/>
  <c r="D67" i="13"/>
  <c r="E66" i="13"/>
  <c r="D66" i="13"/>
  <c r="E65" i="13"/>
  <c r="D65" i="13"/>
  <c r="E63" i="13"/>
  <c r="D63" i="13"/>
  <c r="E62" i="13"/>
  <c r="D62" i="13"/>
  <c r="E61" i="13"/>
  <c r="D61" i="13"/>
  <c r="E60" i="13"/>
  <c r="D60" i="13"/>
  <c r="E58" i="13"/>
  <c r="D58" i="13"/>
  <c r="K57" i="13"/>
  <c r="J57" i="13"/>
  <c r="G57" i="13"/>
  <c r="F57" i="13"/>
  <c r="E57" i="13"/>
  <c r="I57" i="13" s="1"/>
  <c r="O57" i="13" s="1"/>
  <c r="D57" i="13"/>
  <c r="H57" i="13" s="1"/>
  <c r="N57" i="13" s="1"/>
  <c r="E56" i="13"/>
  <c r="D56" i="13"/>
  <c r="E55" i="13"/>
  <c r="D55" i="13"/>
  <c r="E54" i="13"/>
  <c r="D54" i="13"/>
  <c r="E53" i="13"/>
  <c r="D53" i="13"/>
  <c r="E52" i="13"/>
  <c r="D52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1" i="13"/>
  <c r="D11" i="13"/>
  <c r="E10" i="13"/>
  <c r="D10" i="13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2" i="18"/>
  <c r="A1" i="18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2" i="19"/>
  <c r="A1" i="19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2" i="15"/>
  <c r="A1" i="15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B64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2" i="16"/>
  <c r="A1" i="16"/>
  <c r="N71" i="17"/>
  <c r="N70" i="17"/>
  <c r="N69" i="17"/>
  <c r="N68" i="17"/>
  <c r="N67" i="17"/>
  <c r="N65" i="17"/>
  <c r="N64" i="17"/>
  <c r="N63" i="17"/>
  <c r="N61" i="17"/>
  <c r="N60" i="17"/>
  <c r="N59" i="17"/>
  <c r="N58" i="17"/>
  <c r="N56" i="17"/>
  <c r="N54" i="17"/>
  <c r="N53" i="17"/>
  <c r="N52" i="17"/>
  <c r="N51" i="17"/>
  <c r="N50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5" i="17"/>
  <c r="N34" i="17"/>
  <c r="N33" i="17"/>
  <c r="N32" i="17"/>
  <c r="N31" i="17"/>
  <c r="N30" i="17"/>
  <c r="N28" i="17"/>
  <c r="N27" i="17"/>
  <c r="N26" i="17"/>
  <c r="N25" i="17"/>
  <c r="N24" i="17"/>
  <c r="N23" i="17"/>
  <c r="N22" i="17"/>
  <c r="N21" i="17"/>
  <c r="N20" i="17"/>
  <c r="N18" i="17"/>
  <c r="N17" i="17"/>
  <c r="N16" i="17"/>
  <c r="N15" i="17"/>
  <c r="N14" i="17"/>
  <c r="N13" i="17"/>
  <c r="N12" i="17"/>
  <c r="N11" i="17"/>
  <c r="N9" i="17"/>
  <c r="N8" i="17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AF67" i="17" s="1"/>
  <c r="AH67" i="17" s="1"/>
  <c r="E64" i="10"/>
  <c r="E63" i="10"/>
  <c r="E62" i="10"/>
  <c r="E61" i="10"/>
  <c r="E60" i="10"/>
  <c r="E59" i="10"/>
  <c r="E58" i="10"/>
  <c r="E57" i="10"/>
  <c r="AF59" i="17" s="1"/>
  <c r="AH59" i="17" s="1"/>
  <c r="E56" i="10"/>
  <c r="E55" i="10"/>
  <c r="E54" i="10"/>
  <c r="E53" i="10"/>
  <c r="E52" i="10"/>
  <c r="E51" i="10"/>
  <c r="E50" i="10"/>
  <c r="E49" i="10"/>
  <c r="AF51" i="17" s="1"/>
  <c r="AH51" i="17" s="1"/>
  <c r="E48" i="10"/>
  <c r="E47" i="10"/>
  <c r="E46" i="10"/>
  <c r="E45" i="10"/>
  <c r="AF47" i="17" s="1"/>
  <c r="AH47" i="17" s="1"/>
  <c r="E44" i="10"/>
  <c r="AF44" i="17" s="1"/>
  <c r="AH44" i="17" s="1"/>
  <c r="E43" i="10"/>
  <c r="E42" i="10"/>
  <c r="E41" i="10"/>
  <c r="AF43" i="17" s="1"/>
  <c r="AH43" i="17" s="1"/>
  <c r="E40" i="10"/>
  <c r="AF41" i="19" s="1"/>
  <c r="AH41" i="19" s="1"/>
  <c r="E39" i="10"/>
  <c r="E38" i="10"/>
  <c r="E37" i="10"/>
  <c r="AF39" i="17" s="1"/>
  <c r="AH39" i="17" s="1"/>
  <c r="E36" i="10"/>
  <c r="E35" i="10"/>
  <c r="E34" i="10"/>
  <c r="E33" i="10"/>
  <c r="AF35" i="18" s="1"/>
  <c r="AH35" i="18" s="1"/>
  <c r="E32" i="10"/>
  <c r="E31" i="10"/>
  <c r="E30" i="10"/>
  <c r="E29" i="10"/>
  <c r="AF31" i="17" s="1"/>
  <c r="AH31" i="17" s="1"/>
  <c r="E28" i="10"/>
  <c r="E27" i="10"/>
  <c r="E26" i="10"/>
  <c r="E25" i="10"/>
  <c r="E24" i="10"/>
  <c r="AF25" i="15" s="1"/>
  <c r="AH25" i="15" s="1"/>
  <c r="E23" i="10"/>
  <c r="E22" i="10"/>
  <c r="E21" i="10"/>
  <c r="E20" i="10"/>
  <c r="AF22" i="15" s="1"/>
  <c r="AH22" i="15" s="1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AF8" i="20" s="1"/>
  <c r="AH8" i="20" s="1"/>
  <c r="M71" i="17"/>
  <c r="L71" i="17"/>
  <c r="K71" i="17"/>
  <c r="J71" i="17"/>
  <c r="I71" i="17"/>
  <c r="H71" i="17"/>
  <c r="G71" i="17"/>
  <c r="F71" i="17"/>
  <c r="E71" i="17"/>
  <c r="D71" i="17"/>
  <c r="C71" i="17"/>
  <c r="B71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M9" i="17"/>
  <c r="L9" i="17"/>
  <c r="K9" i="17"/>
  <c r="J9" i="17"/>
  <c r="I9" i="17"/>
  <c r="H9" i="17"/>
  <c r="G9" i="17"/>
  <c r="F9" i="17"/>
  <c r="E9" i="17"/>
  <c r="D9" i="17"/>
  <c r="C9" i="17"/>
  <c r="B9" i="17"/>
  <c r="M8" i="17"/>
  <c r="L8" i="17"/>
  <c r="K8" i="17"/>
  <c r="J8" i="17"/>
  <c r="I8" i="17"/>
  <c r="H8" i="17"/>
  <c r="G8" i="17"/>
  <c r="F8" i="17"/>
  <c r="E8" i="17"/>
  <c r="D8" i="17"/>
  <c r="C8" i="17"/>
  <c r="B8" i="17"/>
  <c r="A1" i="12"/>
  <c r="A1" i="17"/>
  <c r="A2" i="17"/>
  <c r="A2" i="12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AA71" i="12"/>
  <c r="Z71" i="12"/>
  <c r="AA70" i="12"/>
  <c r="Z70" i="12"/>
  <c r="AA69" i="12"/>
  <c r="Z69" i="12"/>
  <c r="AA68" i="12"/>
  <c r="Z68" i="12"/>
  <c r="AA67" i="12"/>
  <c r="Z67" i="12"/>
  <c r="AA65" i="12"/>
  <c r="Z65" i="12"/>
  <c r="AA64" i="12"/>
  <c r="Z64" i="12"/>
  <c r="AA63" i="12"/>
  <c r="Z63" i="12"/>
  <c r="AA61" i="12"/>
  <c r="Z61" i="12"/>
  <c r="AA60" i="12"/>
  <c r="Z60" i="12"/>
  <c r="AA59" i="12"/>
  <c r="Z59" i="12"/>
  <c r="AA58" i="12"/>
  <c r="Z58" i="12"/>
  <c r="AA56" i="12"/>
  <c r="Z56" i="12"/>
  <c r="AA54" i="12"/>
  <c r="Z54" i="12"/>
  <c r="AA53" i="12"/>
  <c r="Z53" i="12"/>
  <c r="AA52" i="12"/>
  <c r="Z52" i="12"/>
  <c r="AA51" i="12"/>
  <c r="Z51" i="12"/>
  <c r="AA50" i="12"/>
  <c r="Z50" i="12"/>
  <c r="AA48" i="12"/>
  <c r="Z48" i="12"/>
  <c r="AA47" i="12"/>
  <c r="Z47" i="12"/>
  <c r="AA46" i="12"/>
  <c r="Z46" i="12"/>
  <c r="AA45" i="12"/>
  <c r="Z45" i="12"/>
  <c r="AA44" i="12"/>
  <c r="Z44" i="12"/>
  <c r="AA43" i="12"/>
  <c r="Z43" i="12"/>
  <c r="AA42" i="12"/>
  <c r="Z42" i="12"/>
  <c r="AA41" i="12"/>
  <c r="Z41" i="12"/>
  <c r="AA40" i="12"/>
  <c r="Z40" i="12"/>
  <c r="AA39" i="12"/>
  <c r="Z39" i="12"/>
  <c r="AA38" i="12"/>
  <c r="Z38" i="12"/>
  <c r="AA37" i="12"/>
  <c r="Z37" i="12"/>
  <c r="AA35" i="12"/>
  <c r="Z35" i="12"/>
  <c r="AA34" i="12"/>
  <c r="Z34" i="12"/>
  <c r="AA33" i="12"/>
  <c r="Z33" i="12"/>
  <c r="AA32" i="12"/>
  <c r="Z32" i="12"/>
  <c r="AA31" i="12"/>
  <c r="Z31" i="12"/>
  <c r="AA30" i="12"/>
  <c r="Z30" i="12"/>
  <c r="AA28" i="12"/>
  <c r="Z28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9" i="12"/>
  <c r="Z9" i="12"/>
  <c r="AA8" i="12"/>
  <c r="Z8" i="12"/>
  <c r="D6" i="10"/>
  <c r="B7" i="10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8" i="12"/>
  <c r="B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X13" i="20" s="1"/>
  <c r="Z71" i="20" l="1"/>
  <c r="U70" i="20"/>
  <c r="AC67" i="20"/>
  <c r="X65" i="20"/>
  <c r="W64" i="20"/>
  <c r="T63" i="20"/>
  <c r="AE63" i="20" s="1"/>
  <c r="AG63" i="20" s="1"/>
  <c r="AB60" i="20"/>
  <c r="X59" i="20"/>
  <c r="V58" i="20"/>
  <c r="AD53" i="20"/>
  <c r="AA52" i="20"/>
  <c r="AC71" i="20"/>
  <c r="AD68" i="20"/>
  <c r="AC65" i="20"/>
  <c r="W63" i="20"/>
  <c r="Y59" i="20"/>
  <c r="AC56" i="20"/>
  <c r="W53" i="20"/>
  <c r="AC50" i="20"/>
  <c r="U47" i="20"/>
  <c r="V45" i="20"/>
  <c r="AB42" i="20"/>
  <c r="V41" i="20"/>
  <c r="AD38" i="20"/>
  <c r="W71" i="20"/>
  <c r="AC68" i="20"/>
  <c r="AC64" i="20"/>
  <c r="AC60" i="20"/>
  <c r="AA56" i="20"/>
  <c r="U51" i="20"/>
  <c r="V48" i="20"/>
  <c r="W46" i="20"/>
  <c r="Z44" i="20"/>
  <c r="S42" i="20"/>
  <c r="Y38" i="20"/>
  <c r="AB35" i="20"/>
  <c r="T71" i="20"/>
  <c r="S61" i="20"/>
  <c r="Y58" i="20"/>
  <c r="W51" i="20"/>
  <c r="Y44" i="20"/>
  <c r="AB41" i="20"/>
  <c r="W35" i="20"/>
  <c r="Y32" i="20"/>
  <c r="AA26" i="20"/>
  <c r="W23" i="20"/>
  <c r="W18" i="20"/>
  <c r="AB64" i="20"/>
  <c r="Z50" i="20"/>
  <c r="AD42" i="20"/>
  <c r="T38" i="20"/>
  <c r="W32" i="20"/>
  <c r="AA28" i="20"/>
  <c r="U26" i="20"/>
  <c r="Y22" i="20"/>
  <c r="AC17" i="20"/>
  <c r="AD56" i="20"/>
  <c r="AA38" i="20"/>
  <c r="X31" i="20"/>
  <c r="W24" i="20"/>
  <c r="AC16" i="20"/>
  <c r="W13" i="20"/>
  <c r="W9" i="20"/>
  <c r="S65" i="20"/>
  <c r="U48" i="20"/>
  <c r="X70" i="20"/>
  <c r="T44" i="20"/>
  <c r="W34" i="20"/>
  <c r="Z27" i="20"/>
  <c r="T22" i="20"/>
  <c r="W16" i="20"/>
  <c r="Y13" i="20"/>
  <c r="Y9" i="20"/>
  <c r="X67" i="20"/>
  <c r="AA17" i="20"/>
  <c r="V14" i="20"/>
  <c r="AB45" i="20"/>
  <c r="U15" i="20"/>
  <c r="W11" i="20"/>
  <c r="AB30" i="20"/>
  <c r="AB20" i="20"/>
  <c r="AC11" i="20"/>
  <c r="AD30" i="20"/>
  <c r="V25" i="20"/>
  <c r="S69" i="20"/>
  <c r="AE69" i="20" s="1"/>
  <c r="AG69" i="20" s="1"/>
  <c r="Z65" i="20"/>
  <c r="AA61" i="20"/>
  <c r="AD54" i="20"/>
  <c r="Z52" i="20"/>
  <c r="AA51" i="20"/>
  <c r="AD50" i="20"/>
  <c r="AC48" i="20"/>
  <c r="U46" i="20"/>
  <c r="Y42" i="20"/>
  <c r="Y41" i="20"/>
  <c r="S39" i="20"/>
  <c r="AC37" i="20"/>
  <c r="AA71" i="20"/>
  <c r="Z70" i="20"/>
  <c r="S67" i="20"/>
  <c r="W65" i="20"/>
  <c r="Z63" i="20"/>
  <c r="AB58" i="20"/>
  <c r="Y56" i="20"/>
  <c r="AB54" i="20"/>
  <c r="AA53" i="20"/>
  <c r="X52" i="20"/>
  <c r="Y51" i="20"/>
  <c r="V50" i="20"/>
  <c r="AE50" i="20" s="1"/>
  <c r="AG50" i="20" s="1"/>
  <c r="AA48" i="20"/>
  <c r="Z47" i="20"/>
  <c r="AD44" i="20"/>
  <c r="AB43" i="20"/>
  <c r="W41" i="20"/>
  <c r="AA40" i="20"/>
  <c r="V35" i="20"/>
  <c r="T34" i="20"/>
  <c r="U59" i="20"/>
  <c r="T54" i="20"/>
  <c r="S48" i="20"/>
  <c r="V44" i="20"/>
  <c r="U41" i="20"/>
  <c r="AE41" i="20" s="1"/>
  <c r="AG41" i="20" s="1"/>
  <c r="S40" i="20"/>
  <c r="W39" i="20"/>
  <c r="AB33" i="20"/>
  <c r="AC32" i="20"/>
  <c r="Y27" i="20"/>
  <c r="W21" i="20"/>
  <c r="X20" i="20"/>
  <c r="X68" i="20"/>
  <c r="AC51" i="20"/>
  <c r="V38" i="20"/>
  <c r="Z35" i="20"/>
  <c r="Y34" i="20"/>
  <c r="W30" i="20"/>
  <c r="W25" i="20"/>
  <c r="Y24" i="20"/>
  <c r="Y23" i="20"/>
  <c r="AA22" i="20"/>
  <c r="AA21" i="20"/>
  <c r="Z17" i="20"/>
  <c r="T58" i="20"/>
  <c r="AE58" i="20" s="1"/>
  <c r="AG58" i="20" s="1"/>
  <c r="T43" i="20"/>
  <c r="AC41" i="20"/>
  <c r="V31" i="20"/>
  <c r="U27" i="20"/>
  <c r="Y20" i="20"/>
  <c r="AB16" i="20"/>
  <c r="X15" i="20"/>
  <c r="Y11" i="20"/>
  <c r="AC46" i="20"/>
  <c r="S71" i="20"/>
  <c r="S51" i="20"/>
  <c r="W48" i="20"/>
  <c r="S44" i="20"/>
  <c r="AA39" i="20"/>
  <c r="AD35" i="20"/>
  <c r="U32" i="20"/>
  <c r="V26" i="20"/>
  <c r="AC23" i="20"/>
  <c r="S22" i="20"/>
  <c r="S21" i="20"/>
  <c r="V17" i="20"/>
  <c r="AD13" i="20"/>
  <c r="S12" i="20"/>
  <c r="V11" i="20"/>
  <c r="Z8" i="20"/>
  <c r="U23" i="20"/>
  <c r="AD45" i="20"/>
  <c r="U14" i="20"/>
  <c r="X40" i="20"/>
  <c r="AB34" i="20"/>
  <c r="AD32" i="20"/>
  <c r="S30" i="20"/>
  <c r="AC27" i="20"/>
  <c r="S25" i="20"/>
  <c r="V20" i="20"/>
  <c r="AE20" i="20" s="1"/>
  <c r="AG20" i="20" s="1"/>
  <c r="AD17" i="20"/>
  <c r="AB15" i="20"/>
  <c r="W12" i="20"/>
  <c r="AD8" i="20"/>
  <c r="X35" i="20"/>
  <c r="X33" i="20"/>
  <c r="V28" i="20"/>
  <c r="AC24" i="20"/>
  <c r="Y21" i="20"/>
  <c r="AD18" i="20"/>
  <c r="T16" i="20"/>
  <c r="V13" i="20"/>
  <c r="X11" i="20"/>
  <c r="V8" i="20"/>
  <c r="X8" i="20"/>
  <c r="AB13" i="20"/>
  <c r="AB18" i="20"/>
  <c r="Z25" i="20"/>
  <c r="AB28" i="20"/>
  <c r="T33" i="20"/>
  <c r="AE33" i="20" s="1"/>
  <c r="AG33" i="20" s="1"/>
  <c r="Z9" i="20"/>
  <c r="Z13" i="20"/>
  <c r="V18" i="20"/>
  <c r="T25" i="20"/>
  <c r="AD28" i="20"/>
  <c r="V33" i="20"/>
  <c r="X9" i="20"/>
  <c r="AA11" i="20"/>
  <c r="T14" i="20"/>
  <c r="AE14" i="20" s="1"/>
  <c r="AG14" i="20" s="1"/>
  <c r="Y15" i="20"/>
  <c r="AD23" i="20"/>
  <c r="V46" i="20"/>
  <c r="Z60" i="20"/>
  <c r="Z14" i="20"/>
  <c r="AA15" i="20"/>
  <c r="T23" i="20"/>
  <c r="Y39" i="20"/>
  <c r="AD67" i="20"/>
  <c r="Y8" i="20"/>
  <c r="AC9" i="20"/>
  <c r="X12" i="20"/>
  <c r="AC13" i="20"/>
  <c r="Z15" i="20"/>
  <c r="AA16" i="20"/>
  <c r="T21" i="20"/>
  <c r="X22" i="20"/>
  <c r="X26" i="20"/>
  <c r="AD27" i="20"/>
  <c r="X32" i="20"/>
  <c r="AA34" i="20"/>
  <c r="U40" i="20"/>
  <c r="X44" i="20"/>
  <c r="AB51" i="20"/>
  <c r="AD70" i="20"/>
  <c r="AA41" i="20"/>
  <c r="Y48" i="20"/>
  <c r="Y54" i="20"/>
  <c r="AE54" i="20" s="1"/>
  <c r="AG54" i="20" s="1"/>
  <c r="Y65" i="20"/>
  <c r="AA8" i="20"/>
  <c r="AA9" i="20"/>
  <c r="Z12" i="20"/>
  <c r="AA13" i="20"/>
  <c r="T15" i="20"/>
  <c r="V21" i="20"/>
  <c r="Z22" i="20"/>
  <c r="AA24" i="20"/>
  <c r="X27" i="20"/>
  <c r="AB31" i="20"/>
  <c r="AC34" i="20"/>
  <c r="U42" i="20"/>
  <c r="W50" i="20"/>
  <c r="U58" i="20"/>
  <c r="AD71" i="20"/>
  <c r="U18" i="20"/>
  <c r="W20" i="20"/>
  <c r="AC22" i="20"/>
  <c r="U25" i="20"/>
  <c r="Y26" i="20"/>
  <c r="AA27" i="20"/>
  <c r="U30" i="20"/>
  <c r="Y31" i="20"/>
  <c r="AA32" i="20"/>
  <c r="AC35" i="20"/>
  <c r="X38" i="20"/>
  <c r="AD39" i="20"/>
  <c r="S45" i="20"/>
  <c r="S47" i="20"/>
  <c r="AC52" i="20"/>
  <c r="Y63" i="20"/>
  <c r="U65" i="20"/>
  <c r="AB69" i="20"/>
  <c r="AA18" i="20"/>
  <c r="AC21" i="20"/>
  <c r="AA23" i="20"/>
  <c r="AA25" i="20"/>
  <c r="U28" i="20"/>
  <c r="S31" i="20"/>
  <c r="U33" i="20"/>
  <c r="Z34" i="20"/>
  <c r="AA35" i="20"/>
  <c r="X41" i="20"/>
  <c r="AA43" i="20"/>
  <c r="T48" i="20"/>
  <c r="S53" i="20"/>
  <c r="Z54" i="20"/>
  <c r="V60" i="20"/>
  <c r="AC61" i="20"/>
  <c r="Y71" i="20"/>
  <c r="T35" i="20"/>
  <c r="AA37" i="20"/>
  <c r="V40" i="20"/>
  <c r="W42" i="20"/>
  <c r="AC43" i="20"/>
  <c r="AC45" i="20"/>
  <c r="T47" i="20"/>
  <c r="Z48" i="20"/>
  <c r="AB50" i="20"/>
  <c r="V54" i="20"/>
  <c r="W59" i="20"/>
  <c r="T61" i="20"/>
  <c r="AE61" i="20" s="1"/>
  <c r="AG61" i="20" s="1"/>
  <c r="X64" i="20"/>
  <c r="V67" i="20"/>
  <c r="Z69" i="20"/>
  <c r="AB71" i="20"/>
  <c r="Z38" i="20"/>
  <c r="AB39" i="20"/>
  <c r="AD41" i="20"/>
  <c r="V43" i="20"/>
  <c r="AA44" i="20"/>
  <c r="X46" i="20"/>
  <c r="AC47" i="20"/>
  <c r="V51" i="20"/>
  <c r="AB52" i="20"/>
  <c r="AC54" i="20"/>
  <c r="X58" i="20"/>
  <c r="AD59" i="20"/>
  <c r="U61" i="20"/>
  <c r="Y64" i="20"/>
  <c r="AB67" i="20"/>
  <c r="V69" i="20"/>
  <c r="X71" i="20"/>
  <c r="T13" i="20"/>
  <c r="T18" i="20"/>
  <c r="AD20" i="20"/>
  <c r="T28" i="20"/>
  <c r="Z30" i="20"/>
  <c r="Y53" i="20"/>
  <c r="U11" i="20"/>
  <c r="Z16" i="20"/>
  <c r="T20" i="20"/>
  <c r="AB25" i="20"/>
  <c r="X30" i="20"/>
  <c r="AD33" i="20"/>
  <c r="S11" i="20"/>
  <c r="Y12" i="20"/>
  <c r="AB14" i="20"/>
  <c r="V23" i="20"/>
  <c r="X45" i="20"/>
  <c r="AD46" i="20"/>
  <c r="AA12" i="20"/>
  <c r="S15" i="20"/>
  <c r="W17" i="20"/>
  <c r="AB23" i="20"/>
  <c r="U63" i="20"/>
  <c r="AB68" i="20"/>
  <c r="U9" i="20"/>
  <c r="AB11" i="20"/>
  <c r="U13" i="20"/>
  <c r="AC14" i="20"/>
  <c r="S16" i="20"/>
  <c r="X17" i="20"/>
  <c r="AB21" i="20"/>
  <c r="U24" i="20"/>
  <c r="V27" i="20"/>
  <c r="AD31" i="20"/>
  <c r="S34" i="20"/>
  <c r="Z37" i="20"/>
  <c r="AE37" i="20" s="1"/>
  <c r="AG37" i="20" s="1"/>
  <c r="AC40" i="20"/>
  <c r="T51" i="20"/>
  <c r="S70" i="20"/>
  <c r="AC39" i="20"/>
  <c r="AD47" i="20"/>
  <c r="Y52" i="20"/>
  <c r="Z64" i="20"/>
  <c r="S8" i="20"/>
  <c r="S9" i="20"/>
  <c r="AD11" i="20"/>
  <c r="S13" i="20"/>
  <c r="AE13" i="20" s="1"/>
  <c r="AG13" i="20" s="1"/>
  <c r="W14" i="20"/>
  <c r="Y16" i="20"/>
  <c r="AD21" i="20"/>
  <c r="S24" i="20"/>
  <c r="AE24" i="20" s="1"/>
  <c r="AG24" i="20" s="1"/>
  <c r="AD26" i="20"/>
  <c r="T31" i="20"/>
  <c r="Z32" i="20"/>
  <c r="W38" i="20"/>
  <c r="X43" i="20"/>
  <c r="S56" i="20"/>
  <c r="X69" i="20"/>
  <c r="Y17" i="20"/>
  <c r="AC18" i="20"/>
  <c r="U22" i="20"/>
  <c r="X24" i="20"/>
  <c r="AC25" i="20"/>
  <c r="S27" i="20"/>
  <c r="W28" i="20"/>
  <c r="AC30" i="20"/>
  <c r="S32" i="20"/>
  <c r="AE32" i="20" s="1"/>
  <c r="AG32" i="20" s="1"/>
  <c r="U35" i="20"/>
  <c r="Y37" i="20"/>
  <c r="V39" i="20"/>
  <c r="Z42" i="20"/>
  <c r="AA45" i="20"/>
  <c r="AA47" i="20"/>
  <c r="Z56" i="20"/>
  <c r="V64" i="20"/>
  <c r="Z68" i="20"/>
  <c r="S18" i="20"/>
  <c r="AC20" i="20"/>
  <c r="S23" i="20"/>
  <c r="AE23" i="20" s="1"/>
  <c r="AG23" i="20" s="1"/>
  <c r="Z24" i="20"/>
  <c r="W26" i="20"/>
  <c r="AC28" i="20"/>
  <c r="AA31" i="20"/>
  <c r="AC33" i="20"/>
  <c r="S35" i="20"/>
  <c r="V71" i="20"/>
  <c r="AC69" i="20"/>
  <c r="AA68" i="20"/>
  <c r="Y67" i="20"/>
  <c r="T65" i="20"/>
  <c r="S64" i="20"/>
  <c r="AD61" i="20"/>
  <c r="X60" i="20"/>
  <c r="T59" i="20"/>
  <c r="AB56" i="20"/>
  <c r="AA54" i="20"/>
  <c r="Z53" i="20"/>
  <c r="W52" i="20"/>
  <c r="AB70" i="20"/>
  <c r="Y68" i="20"/>
  <c r="AD64" i="20"/>
  <c r="AD60" i="20"/>
  <c r="S59" i="20"/>
  <c r="W56" i="20"/>
  <c r="V52" i="20"/>
  <c r="Y50" i="20"/>
  <c r="AB46" i="20"/>
  <c r="W44" i="20"/>
  <c r="X42" i="20"/>
  <c r="W40" i="20"/>
  <c r="AB37" i="20"/>
  <c r="AA70" i="20"/>
  <c r="AA67" i="20"/>
  <c r="AA63" i="20"/>
  <c r="W60" i="20"/>
  <c r="V56" i="20"/>
  <c r="X50" i="20"/>
  <c r="AB47" i="20"/>
  <c r="S46" i="20"/>
  <c r="AE46" i="20" s="1"/>
  <c r="AG46" i="20" s="1"/>
  <c r="Y43" i="20"/>
  <c r="AD40" i="20"/>
  <c r="U38" i="20"/>
  <c r="X34" i="20"/>
  <c r="Z67" i="20"/>
  <c r="AA60" i="20"/>
  <c r="U54" i="20"/>
  <c r="AB48" i="20"/>
  <c r="U44" i="20"/>
  <c r="T41" i="20"/>
  <c r="AD34" i="20"/>
  <c r="W31" i="20"/>
  <c r="S26" i="20"/>
  <c r="W22" i="20"/>
  <c r="T70" i="20"/>
  <c r="AD63" i="20"/>
  <c r="W47" i="20"/>
  <c r="V42" i="20"/>
  <c r="U37" i="20"/>
  <c r="AC31" i="20"/>
  <c r="S28" i="20"/>
  <c r="Y25" i="20"/>
  <c r="AA20" i="20"/>
  <c r="U17" i="20"/>
  <c r="AA50" i="20"/>
  <c r="S38" i="20"/>
  <c r="AB27" i="20"/>
  <c r="AD22" i="20"/>
  <c r="U16" i="20"/>
  <c r="AD12" i="20"/>
  <c r="U64" i="20"/>
  <c r="V47" i="20"/>
  <c r="Z59" i="20"/>
  <c r="Y40" i="20"/>
  <c r="AB32" i="20"/>
  <c r="AB26" i="20"/>
  <c r="X21" i="20"/>
  <c r="AD15" i="20"/>
  <c r="AB12" i="20"/>
  <c r="AC8" i="20"/>
  <c r="AB61" i="20"/>
  <c r="S17" i="20"/>
  <c r="W61" i="20"/>
  <c r="T45" i="20"/>
  <c r="X14" i="20"/>
  <c r="AB9" i="20"/>
  <c r="T30" i="20"/>
  <c r="Z18" i="20"/>
  <c r="AD9" i="20"/>
  <c r="V30" i="20"/>
  <c r="Z20" i="20"/>
  <c r="AB8" i="20"/>
  <c r="Y70" i="20"/>
  <c r="U69" i="20"/>
  <c r="S68" i="20"/>
  <c r="AB65" i="20"/>
  <c r="AA64" i="20"/>
  <c r="X63" i="20"/>
  <c r="V61" i="20"/>
  <c r="AB59" i="20"/>
  <c r="Z58" i="20"/>
  <c r="T56" i="20"/>
  <c r="S54" i="20"/>
  <c r="AE65" i="20"/>
  <c r="AG65" i="20" s="1"/>
  <c r="AF71" i="18"/>
  <c r="AH71" i="18" s="1"/>
  <c r="AF71" i="17"/>
  <c r="AH71" i="17" s="1"/>
  <c r="AF28" i="17"/>
  <c r="AH28" i="17" s="1"/>
  <c r="AF58" i="17"/>
  <c r="AH58" i="17" s="1"/>
  <c r="AF44" i="16"/>
  <c r="AH44" i="16" s="1"/>
  <c r="AF64" i="16"/>
  <c r="AH64" i="16" s="1"/>
  <c r="AF69" i="16"/>
  <c r="AH69" i="16" s="1"/>
  <c r="AF31" i="15"/>
  <c r="AH31" i="15" s="1"/>
  <c r="AF35" i="15"/>
  <c r="AH35" i="15" s="1"/>
  <c r="AF40" i="15"/>
  <c r="AH40" i="15" s="1"/>
  <c r="AF44" i="15"/>
  <c r="AH44" i="15" s="1"/>
  <c r="AF63" i="15"/>
  <c r="AH63" i="15" s="1"/>
  <c r="AF59" i="19"/>
  <c r="AH59" i="19" s="1"/>
  <c r="AF39" i="18"/>
  <c r="AH39" i="18" s="1"/>
  <c r="AF43" i="18"/>
  <c r="AH43" i="18" s="1"/>
  <c r="AF24" i="17"/>
  <c r="AH24" i="17" s="1"/>
  <c r="AF40" i="19"/>
  <c r="AH40" i="19" s="1"/>
  <c r="AF44" i="18"/>
  <c r="AH44" i="18" s="1"/>
  <c r="AF48" i="17"/>
  <c r="AH48" i="17" s="1"/>
  <c r="AF60" i="19"/>
  <c r="AH60" i="19" s="1"/>
  <c r="AF64" i="17"/>
  <c r="AH64" i="17" s="1"/>
  <c r="AF35" i="17"/>
  <c r="AH35" i="17" s="1"/>
  <c r="AF38" i="16"/>
  <c r="AH38" i="16" s="1"/>
  <c r="AF41" i="16"/>
  <c r="AH41" i="16" s="1"/>
  <c r="AF28" i="15"/>
  <c r="AH28" i="15" s="1"/>
  <c r="AF45" i="19"/>
  <c r="AH45" i="19" s="1"/>
  <c r="AF50" i="19"/>
  <c r="AH50" i="19" s="1"/>
  <c r="AF21" i="15"/>
  <c r="AH21" i="15" s="1"/>
  <c r="AF25" i="18"/>
  <c r="AH25" i="18" s="1"/>
  <c r="AF37" i="16"/>
  <c r="AH37" i="16" s="1"/>
  <c r="AF45" i="15"/>
  <c r="AH45" i="15" s="1"/>
  <c r="AF53" i="18"/>
  <c r="AH53" i="18" s="1"/>
  <c r="AF65" i="15"/>
  <c r="AH65" i="15" s="1"/>
  <c r="AF51" i="16"/>
  <c r="AH51" i="16" s="1"/>
  <c r="AF56" i="16"/>
  <c r="AH56" i="16" s="1"/>
  <c r="AF51" i="15"/>
  <c r="AH51" i="15" s="1"/>
  <c r="AF39" i="19"/>
  <c r="AH39" i="19" s="1"/>
  <c r="AF27" i="18"/>
  <c r="AH27" i="18" s="1"/>
  <c r="AF54" i="18"/>
  <c r="AH54" i="18" s="1"/>
  <c r="AF60" i="18"/>
  <c r="AH60" i="18" s="1"/>
  <c r="AF65" i="18"/>
  <c r="AH65" i="18" s="1"/>
  <c r="AF22" i="17"/>
  <c r="AH22" i="17" s="1"/>
  <c r="AF26" i="17"/>
  <c r="AH26" i="17" s="1"/>
  <c r="AF26" i="15"/>
  <c r="AH26" i="15" s="1"/>
  <c r="AF30" i="15"/>
  <c r="AH30" i="15" s="1"/>
  <c r="AF30" i="17"/>
  <c r="AH30" i="17" s="1"/>
  <c r="AF34" i="17"/>
  <c r="AH34" i="17" s="1"/>
  <c r="AF32" i="18"/>
  <c r="AH32" i="18" s="1"/>
  <c r="AF42" i="16"/>
  <c r="AH42" i="16" s="1"/>
  <c r="AF50" i="15"/>
  <c r="AH50" i="15" s="1"/>
  <c r="AF50" i="16"/>
  <c r="AH50" i="16" s="1"/>
  <c r="AF50" i="17"/>
  <c r="AH50" i="17" s="1"/>
  <c r="AF54" i="17"/>
  <c r="AH54" i="17" s="1"/>
  <c r="AF52" i="17"/>
  <c r="AH52" i="17" s="1"/>
  <c r="AF54" i="19"/>
  <c r="AH54" i="19" s="1"/>
  <c r="AF54" i="15"/>
  <c r="AH54" i="15" s="1"/>
  <c r="AF60" i="16"/>
  <c r="AH60" i="16" s="1"/>
  <c r="AF70" i="17"/>
  <c r="AH70" i="17" s="1"/>
  <c r="AF70" i="16"/>
  <c r="AH70" i="16" s="1"/>
  <c r="AF70" i="18"/>
  <c r="AH70" i="18" s="1"/>
  <c r="AF33" i="17"/>
  <c r="AH33" i="17" s="1"/>
  <c r="AF38" i="17"/>
  <c r="AH38" i="17" s="1"/>
  <c r="AF42" i="17"/>
  <c r="AH42" i="17" s="1"/>
  <c r="AF46" i="17"/>
  <c r="AH46" i="17" s="1"/>
  <c r="AF56" i="17"/>
  <c r="AH56" i="17" s="1"/>
  <c r="AF61" i="17"/>
  <c r="AH61" i="17" s="1"/>
  <c r="AF22" i="16"/>
  <c r="AH22" i="16" s="1"/>
  <c r="AF26" i="16"/>
  <c r="AH26" i="16" s="1"/>
  <c r="AF31" i="16"/>
  <c r="AH31" i="16" s="1"/>
  <c r="AF35" i="16"/>
  <c r="AH35" i="16" s="1"/>
  <c r="AF47" i="16"/>
  <c r="AH47" i="16" s="1"/>
  <c r="AF47" i="15"/>
  <c r="AH47" i="15" s="1"/>
  <c r="AF67" i="15"/>
  <c r="AH67" i="15" s="1"/>
  <c r="AF71" i="15"/>
  <c r="AH71" i="15" s="1"/>
  <c r="AF23" i="19"/>
  <c r="AH23" i="19" s="1"/>
  <c r="AF27" i="19"/>
  <c r="AH27" i="19" s="1"/>
  <c r="AF32" i="19"/>
  <c r="AH32" i="19" s="1"/>
  <c r="AF35" i="19"/>
  <c r="AH35" i="19" s="1"/>
  <c r="AF63" i="19"/>
  <c r="AH63" i="19" s="1"/>
  <c r="AF68" i="19"/>
  <c r="AH68" i="19" s="1"/>
  <c r="AF24" i="18"/>
  <c r="AH24" i="18" s="1"/>
  <c r="AF46" i="18"/>
  <c r="AH46" i="18" s="1"/>
  <c r="AF51" i="18"/>
  <c r="AH51" i="18" s="1"/>
  <c r="AF21" i="17"/>
  <c r="AH21" i="17" s="1"/>
  <c r="AF63" i="17"/>
  <c r="AH63" i="17" s="1"/>
  <c r="AF23" i="16"/>
  <c r="AH23" i="16" s="1"/>
  <c r="AF32" i="16"/>
  <c r="AH32" i="16" s="1"/>
  <c r="AF48" i="16"/>
  <c r="AH48" i="16" s="1"/>
  <c r="AF23" i="15"/>
  <c r="AH23" i="15" s="1"/>
  <c r="AF37" i="15"/>
  <c r="AH37" i="15" s="1"/>
  <c r="AF48" i="15"/>
  <c r="AH48" i="15" s="1"/>
  <c r="AF64" i="15"/>
  <c r="AH64" i="15" s="1"/>
  <c r="AF24" i="19"/>
  <c r="AH24" i="19" s="1"/>
  <c r="AF33" i="19"/>
  <c r="AH33" i="19" s="1"/>
  <c r="AF46" i="19"/>
  <c r="AH46" i="19" s="1"/>
  <c r="AF69" i="19"/>
  <c r="AH69" i="19" s="1"/>
  <c r="AF28" i="18"/>
  <c r="AH28" i="18" s="1"/>
  <c r="AF47" i="18"/>
  <c r="AH47" i="18" s="1"/>
  <c r="AF52" i="18"/>
  <c r="AH52" i="18" s="1"/>
  <c r="AF61" i="18"/>
  <c r="AH61" i="18" s="1"/>
  <c r="AF20" i="17"/>
  <c r="AH20" i="17" s="1"/>
  <c r="AF40" i="17"/>
  <c r="AH40" i="17" s="1"/>
  <c r="AF53" i="17"/>
  <c r="AH53" i="17" s="1"/>
  <c r="AF69" i="17"/>
  <c r="AH69" i="17" s="1"/>
  <c r="AF21" i="16"/>
  <c r="AH21" i="16" s="1"/>
  <c r="AF24" i="16"/>
  <c r="AH24" i="16" s="1"/>
  <c r="AF28" i="16"/>
  <c r="AH28" i="16" s="1"/>
  <c r="AF33" i="16"/>
  <c r="AH33" i="16" s="1"/>
  <c r="AF40" i="16"/>
  <c r="AH40" i="16" s="1"/>
  <c r="AF45" i="16"/>
  <c r="AH45" i="16" s="1"/>
  <c r="AF53" i="16"/>
  <c r="AH53" i="16" s="1"/>
  <c r="AF58" i="16"/>
  <c r="AH58" i="16" s="1"/>
  <c r="AF61" i="16"/>
  <c r="AH61" i="16" s="1"/>
  <c r="AF67" i="16"/>
  <c r="AH67" i="16" s="1"/>
  <c r="AF24" i="15"/>
  <c r="AH24" i="15" s="1"/>
  <c r="AF33" i="15"/>
  <c r="AH33" i="15" s="1"/>
  <c r="AF38" i="15"/>
  <c r="AH38" i="15" s="1"/>
  <c r="AF42" i="15"/>
  <c r="AH42" i="15" s="1"/>
  <c r="AF56" i="15"/>
  <c r="AH56" i="15" s="1"/>
  <c r="AF60" i="15"/>
  <c r="AH60" i="15" s="1"/>
  <c r="AF69" i="15"/>
  <c r="AH69" i="15" s="1"/>
  <c r="AF21" i="19"/>
  <c r="AH21" i="19" s="1"/>
  <c r="AF25" i="19"/>
  <c r="AH25" i="19" s="1"/>
  <c r="AF30" i="19"/>
  <c r="AH30" i="19" s="1"/>
  <c r="AF34" i="19"/>
  <c r="AH34" i="19" s="1"/>
  <c r="AF37" i="19"/>
  <c r="AH37" i="19" s="1"/>
  <c r="AF43" i="19"/>
  <c r="AH43" i="19" s="1"/>
  <c r="AF47" i="19"/>
  <c r="AH47" i="19" s="1"/>
  <c r="AF52" i="19"/>
  <c r="AH52" i="19" s="1"/>
  <c r="AF56" i="19"/>
  <c r="AH56" i="19" s="1"/>
  <c r="AF65" i="19"/>
  <c r="AH65" i="19" s="1"/>
  <c r="AF70" i="19"/>
  <c r="AH70" i="19" s="1"/>
  <c r="AF22" i="18"/>
  <c r="AH22" i="18" s="1"/>
  <c r="AF30" i="18"/>
  <c r="AH30" i="18" s="1"/>
  <c r="AF33" i="18"/>
  <c r="AH33" i="18" s="1"/>
  <c r="AF37" i="18"/>
  <c r="AH37" i="18" s="1"/>
  <c r="AF41" i="18"/>
  <c r="AH41" i="18" s="1"/>
  <c r="AF48" i="18"/>
  <c r="AH48" i="18" s="1"/>
  <c r="AF58" i="18"/>
  <c r="AH58" i="18" s="1"/>
  <c r="AF63" i="18"/>
  <c r="AH63" i="18" s="1"/>
  <c r="AF68" i="18"/>
  <c r="AH68" i="18" s="1"/>
  <c r="AF25" i="17"/>
  <c r="AH25" i="17" s="1"/>
  <c r="AF68" i="17"/>
  <c r="AH68" i="17" s="1"/>
  <c r="AF27" i="16"/>
  <c r="AH27" i="16" s="1"/>
  <c r="AF39" i="16"/>
  <c r="AH39" i="16" s="1"/>
  <c r="AF52" i="16"/>
  <c r="AH52" i="16" s="1"/>
  <c r="AF65" i="16"/>
  <c r="AH65" i="16" s="1"/>
  <c r="AF32" i="15"/>
  <c r="AH32" i="15" s="1"/>
  <c r="AF41" i="15"/>
  <c r="AH41" i="15" s="1"/>
  <c r="AF52" i="15"/>
  <c r="AH52" i="15" s="1"/>
  <c r="AF59" i="15"/>
  <c r="AH59" i="15" s="1"/>
  <c r="AF68" i="15"/>
  <c r="AH68" i="15" s="1"/>
  <c r="AF28" i="19"/>
  <c r="AH28" i="19" s="1"/>
  <c r="AF42" i="19"/>
  <c r="AH42" i="19" s="1"/>
  <c r="AF51" i="19"/>
  <c r="AH51" i="19" s="1"/>
  <c r="AF64" i="19"/>
  <c r="AH64" i="19" s="1"/>
  <c r="AF21" i="18"/>
  <c r="AH21" i="18" s="1"/>
  <c r="AF40" i="18"/>
  <c r="AH40" i="18" s="1"/>
  <c r="AF56" i="18"/>
  <c r="AH56" i="18" s="1"/>
  <c r="AF67" i="18"/>
  <c r="AH67" i="18" s="1"/>
  <c r="AF65" i="17"/>
  <c r="AH65" i="17" s="1"/>
  <c r="AF23" i="17"/>
  <c r="AH23" i="17" s="1"/>
  <c r="AF27" i="17"/>
  <c r="AH27" i="17" s="1"/>
  <c r="AF32" i="17"/>
  <c r="AH32" i="17" s="1"/>
  <c r="AF37" i="17"/>
  <c r="AH37" i="17" s="1"/>
  <c r="AF41" i="17"/>
  <c r="AH41" i="17" s="1"/>
  <c r="AF45" i="17"/>
  <c r="AH45" i="17" s="1"/>
  <c r="AF60" i="17"/>
  <c r="AH60" i="17" s="1"/>
  <c r="AF25" i="16"/>
  <c r="AH25" i="16" s="1"/>
  <c r="AF30" i="16"/>
  <c r="AH30" i="16" s="1"/>
  <c r="AF34" i="16"/>
  <c r="AH34" i="16" s="1"/>
  <c r="AF43" i="16"/>
  <c r="AH43" i="16" s="1"/>
  <c r="AF46" i="16"/>
  <c r="AH46" i="16" s="1"/>
  <c r="AF54" i="16"/>
  <c r="AH54" i="16" s="1"/>
  <c r="AF59" i="16"/>
  <c r="AH59" i="16" s="1"/>
  <c r="AF63" i="16"/>
  <c r="AH63" i="16" s="1"/>
  <c r="AF68" i="16"/>
  <c r="AH68" i="16" s="1"/>
  <c r="AF71" i="16"/>
  <c r="AH71" i="16" s="1"/>
  <c r="AF27" i="15"/>
  <c r="AH27" i="15" s="1"/>
  <c r="AF34" i="15"/>
  <c r="AH34" i="15" s="1"/>
  <c r="AF39" i="15"/>
  <c r="AH39" i="15" s="1"/>
  <c r="AF43" i="15"/>
  <c r="AH43" i="15" s="1"/>
  <c r="AF46" i="15"/>
  <c r="AH46" i="15" s="1"/>
  <c r="AF53" i="15"/>
  <c r="AH53" i="15" s="1"/>
  <c r="AF58" i="15"/>
  <c r="AH58" i="15" s="1"/>
  <c r="AF61" i="15"/>
  <c r="AH61" i="15" s="1"/>
  <c r="AF70" i="15"/>
  <c r="AH70" i="15" s="1"/>
  <c r="AF22" i="19"/>
  <c r="AH22" i="19" s="1"/>
  <c r="AF26" i="19"/>
  <c r="AH26" i="19" s="1"/>
  <c r="AF31" i="19"/>
  <c r="AH31" i="19" s="1"/>
  <c r="AF38" i="19"/>
  <c r="AH38" i="19" s="1"/>
  <c r="AF44" i="19"/>
  <c r="AH44" i="19" s="1"/>
  <c r="AF48" i="19"/>
  <c r="AH48" i="19" s="1"/>
  <c r="AF53" i="19"/>
  <c r="AH53" i="19" s="1"/>
  <c r="AF58" i="19"/>
  <c r="AH58" i="19" s="1"/>
  <c r="AF61" i="19"/>
  <c r="AH61" i="19" s="1"/>
  <c r="AF67" i="19"/>
  <c r="AH67" i="19" s="1"/>
  <c r="AF71" i="19"/>
  <c r="AH71" i="19" s="1"/>
  <c r="AF23" i="18"/>
  <c r="AH23" i="18" s="1"/>
  <c r="AF26" i="18"/>
  <c r="AH26" i="18" s="1"/>
  <c r="AF31" i="18"/>
  <c r="AH31" i="18" s="1"/>
  <c r="AF34" i="18"/>
  <c r="AH34" i="18" s="1"/>
  <c r="AF38" i="18"/>
  <c r="AH38" i="18" s="1"/>
  <c r="AF42" i="18"/>
  <c r="AH42" i="18" s="1"/>
  <c r="AF45" i="18"/>
  <c r="AH45" i="18" s="1"/>
  <c r="AF50" i="18"/>
  <c r="AH50" i="18" s="1"/>
  <c r="AF59" i="18"/>
  <c r="AH59" i="18" s="1"/>
  <c r="AF64" i="18"/>
  <c r="AH64" i="18" s="1"/>
  <c r="AF69" i="18"/>
  <c r="AH69" i="18" s="1"/>
  <c r="S70" i="18"/>
  <c r="W71" i="18"/>
  <c r="S71" i="18"/>
  <c r="W70" i="18"/>
  <c r="Z67" i="18"/>
  <c r="S65" i="18"/>
  <c r="AC63" i="18"/>
  <c r="W61" i="18"/>
  <c r="X59" i="18"/>
  <c r="AD56" i="18"/>
  <c r="AA54" i="18"/>
  <c r="AC68" i="18"/>
  <c r="U63" i="18"/>
  <c r="W56" i="18"/>
  <c r="T71" i="18"/>
  <c r="U68" i="18"/>
  <c r="W65" i="18"/>
  <c r="AB59" i="18"/>
  <c r="V56" i="18"/>
  <c r="AD51" i="18"/>
  <c r="AA50" i="18"/>
  <c r="Z46" i="18"/>
  <c r="W45" i="18"/>
  <c r="AA44" i="18"/>
  <c r="AB43" i="18"/>
  <c r="X69" i="18"/>
  <c r="AB64" i="18"/>
  <c r="V51" i="18"/>
  <c r="S44" i="18"/>
  <c r="Z38" i="18"/>
  <c r="W51" i="18"/>
  <c r="AB48" i="18"/>
  <c r="AD46" i="18"/>
  <c r="V45" i="18"/>
  <c r="AB41" i="18"/>
  <c r="W40" i="18"/>
  <c r="AB39" i="18"/>
  <c r="AD34" i="18"/>
  <c r="S32" i="18"/>
  <c r="AC30" i="18"/>
  <c r="AB28" i="18"/>
  <c r="Z22" i="18"/>
  <c r="W21" i="18"/>
  <c r="AC18" i="18"/>
  <c r="AA12" i="18"/>
  <c r="X11" i="18"/>
  <c r="AD8" i="18"/>
  <c r="AD71" i="19"/>
  <c r="T70" i="19"/>
  <c r="Y68" i="19"/>
  <c r="W67" i="19"/>
  <c r="X61" i="19"/>
  <c r="T60" i="19"/>
  <c r="V53" i="19"/>
  <c r="AC70" i="18"/>
  <c r="U52" i="18"/>
  <c r="V46" i="18"/>
  <c r="V41" i="18"/>
  <c r="S40" i="18"/>
  <c r="W30" i="18"/>
  <c r="AD26" i="18"/>
  <c r="V22" i="18"/>
  <c r="U18" i="18"/>
  <c r="Z13" i="18"/>
  <c r="W12" i="18"/>
  <c r="V71" i="19"/>
  <c r="U68" i="19"/>
  <c r="S67" i="19"/>
  <c r="S61" i="19"/>
  <c r="T54" i="19"/>
  <c r="AB69" i="18"/>
  <c r="AA65" i="18"/>
  <c r="U47" i="18"/>
  <c r="AA40" i="18"/>
  <c r="W35" i="18"/>
  <c r="Z33" i="18"/>
  <c r="W32" i="18"/>
  <c r="U30" i="18"/>
  <c r="U27" i="18"/>
  <c r="AC9" i="18"/>
  <c r="AC63" i="19"/>
  <c r="AA52" i="19"/>
  <c r="V51" i="19"/>
  <c r="S50" i="19"/>
  <c r="Z46" i="19"/>
  <c r="AD45" i="19"/>
  <c r="AD43" i="19"/>
  <c r="U42" i="19"/>
  <c r="S41" i="19"/>
  <c r="W40" i="19"/>
  <c r="W35" i="19"/>
  <c r="X34" i="19"/>
  <c r="W50" i="18"/>
  <c r="W37" i="18"/>
  <c r="AA21" i="18"/>
  <c r="U14" i="18"/>
  <c r="T65" i="19"/>
  <c r="AC59" i="19"/>
  <c r="S56" i="19"/>
  <c r="AB53" i="19"/>
  <c r="U52" i="19"/>
  <c r="AD47" i="19"/>
  <c r="X46" i="19"/>
  <c r="Z45" i="19"/>
  <c r="AB44" i="19"/>
  <c r="Y43" i="19"/>
  <c r="AC42" i="19"/>
  <c r="S40" i="19"/>
  <c r="AC38" i="19"/>
  <c r="S35" i="19"/>
  <c r="V34" i="19"/>
  <c r="X32" i="19"/>
  <c r="X23" i="19"/>
  <c r="AB33" i="18"/>
  <c r="X70" i="19"/>
  <c r="AC52" i="19"/>
  <c r="AC50" i="19"/>
  <c r="X48" i="19"/>
  <c r="V46" i="19"/>
  <c r="V43" i="19"/>
  <c r="AD34" i="19"/>
  <c r="AD30" i="19"/>
  <c r="AC26" i="19"/>
  <c r="AD25" i="19"/>
  <c r="W24" i="19"/>
  <c r="AA22" i="19"/>
  <c r="AB21" i="19"/>
  <c r="AB18" i="19"/>
  <c r="AA17" i="19"/>
  <c r="Z16" i="19"/>
  <c r="AB14" i="19"/>
  <c r="U13" i="19"/>
  <c r="Z12" i="19"/>
  <c r="AB9" i="19"/>
  <c r="U8" i="19"/>
  <c r="AD71" i="15"/>
  <c r="AA70" i="15"/>
  <c r="U69" i="15"/>
  <c r="X68" i="15"/>
  <c r="W67" i="15"/>
  <c r="V65" i="15"/>
  <c r="AD61" i="15"/>
  <c r="T60" i="15"/>
  <c r="U59" i="15"/>
  <c r="X58" i="15"/>
  <c r="S53" i="15"/>
  <c r="W44" i="18"/>
  <c r="AD41" i="18"/>
  <c r="V13" i="18"/>
  <c r="AD51" i="19"/>
  <c r="W47" i="19"/>
  <c r="X45" i="19"/>
  <c r="Y42" i="19"/>
  <c r="AA41" i="19"/>
  <c r="U38" i="19"/>
  <c r="S37" i="19"/>
  <c r="Y35" i="19"/>
  <c r="U31" i="19"/>
  <c r="Z30" i="19"/>
  <c r="X27" i="19"/>
  <c r="U26" i="19"/>
  <c r="V25" i="19"/>
  <c r="AB23" i="19"/>
  <c r="AD12" i="19"/>
  <c r="W11" i="19"/>
  <c r="S71" i="15"/>
  <c r="Y69" i="15"/>
  <c r="X63" i="15"/>
  <c r="Y56" i="15"/>
  <c r="Y52" i="15"/>
  <c r="AC32" i="18"/>
  <c r="U23" i="18"/>
  <c r="AB20" i="18"/>
  <c r="AD67" i="19"/>
  <c r="AB59" i="19"/>
  <c r="V39" i="19"/>
  <c r="AA35" i="19"/>
  <c r="AB32" i="19"/>
  <c r="AB30" i="19"/>
  <c r="U17" i="19"/>
  <c r="AA13" i="19"/>
  <c r="AD67" i="15"/>
  <c r="S65" i="15"/>
  <c r="Y63" i="15"/>
  <c r="AA60" i="15"/>
  <c r="T59" i="15"/>
  <c r="T50" i="15"/>
  <c r="AD45" i="15"/>
  <c r="AC44" i="15"/>
  <c r="Z43" i="15"/>
  <c r="Y42" i="15"/>
  <c r="X39" i="15"/>
  <c r="AC30" i="15"/>
  <c r="AD28" i="15"/>
  <c r="X24" i="15"/>
  <c r="AC21" i="15"/>
  <c r="AD20" i="15"/>
  <c r="AB17" i="15"/>
  <c r="Z14" i="15"/>
  <c r="V13" i="15"/>
  <c r="S12" i="15"/>
  <c r="Z11" i="15"/>
  <c r="AD69" i="16"/>
  <c r="Z64" i="16"/>
  <c r="Y63" i="16"/>
  <c r="S58" i="16"/>
  <c r="V56" i="16"/>
  <c r="Y52" i="16"/>
  <c r="AC47" i="16"/>
  <c r="AB46" i="16"/>
  <c r="AC44" i="16"/>
  <c r="X42" i="16"/>
  <c r="X41" i="16"/>
  <c r="AB33" i="16"/>
  <c r="Y32" i="16"/>
  <c r="Z27" i="16"/>
  <c r="Z26" i="16"/>
  <c r="AA23" i="16"/>
  <c r="AB31" i="18"/>
  <c r="AC27" i="18"/>
  <c r="AA40" i="19"/>
  <c r="Y38" i="19"/>
  <c r="AA31" i="19"/>
  <c r="Z21" i="19"/>
  <c r="AD16" i="19"/>
  <c r="X14" i="19"/>
  <c r="AB12" i="19"/>
  <c r="W69" i="15"/>
  <c r="AA64" i="15"/>
  <c r="U61" i="15"/>
  <c r="S54" i="15"/>
  <c r="X50" i="15"/>
  <c r="Y48" i="15"/>
  <c r="Y47" i="15"/>
  <c r="V45" i="15"/>
  <c r="S44" i="15"/>
  <c r="AD41" i="15"/>
  <c r="AA38" i="15"/>
  <c r="Z35" i="15"/>
  <c r="AA32" i="15"/>
  <c r="S30" i="15"/>
  <c r="AA26" i="15"/>
  <c r="W25" i="15"/>
  <c r="AB24" i="15"/>
  <c r="AA23" i="15"/>
  <c r="S21" i="15"/>
  <c r="Z17" i="15"/>
  <c r="W16" i="15"/>
  <c r="AD15" i="15"/>
  <c r="AD13" i="15"/>
  <c r="AB12" i="15"/>
  <c r="AD11" i="15"/>
  <c r="Z9" i="15"/>
  <c r="AA8" i="15"/>
  <c r="AB71" i="16"/>
  <c r="S70" i="16"/>
  <c r="Y68" i="16"/>
  <c r="AD67" i="16"/>
  <c r="S65" i="16"/>
  <c r="W60" i="16"/>
  <c r="AC54" i="16"/>
  <c r="W50" i="16"/>
  <c r="X48" i="16"/>
  <c r="S47" i="16"/>
  <c r="W46" i="16"/>
  <c r="X45" i="16"/>
  <c r="X43" i="16"/>
  <c r="AC42" i="16"/>
  <c r="AA40" i="16"/>
  <c r="X37" i="16"/>
  <c r="AC35" i="16"/>
  <c r="Y28" i="16"/>
  <c r="AA25" i="16"/>
  <c r="W50" i="19"/>
  <c r="T44" i="19"/>
  <c r="W42" i="19"/>
  <c r="X18" i="19"/>
  <c r="V16" i="19"/>
  <c r="S60" i="15"/>
  <c r="Y51" i="15"/>
  <c r="X47" i="15"/>
  <c r="Z28" i="15"/>
  <c r="S25" i="15"/>
  <c r="S68" i="16"/>
  <c r="AB61" i="16"/>
  <c r="S54" i="16"/>
  <c r="AC52" i="16"/>
  <c r="Y48" i="16"/>
  <c r="AA46" i="16"/>
  <c r="AD39" i="16"/>
  <c r="V35" i="16"/>
  <c r="AD33" i="16"/>
  <c r="Z28" i="16"/>
  <c r="AA26" i="16"/>
  <c r="X24" i="16"/>
  <c r="S23" i="16"/>
  <c r="W22" i="16"/>
  <c r="AC21" i="16"/>
  <c r="Z20" i="16"/>
  <c r="V15" i="16"/>
  <c r="AB12" i="16"/>
  <c r="U11" i="16"/>
  <c r="S9" i="16"/>
  <c r="AB71" i="17"/>
  <c r="X71" i="17"/>
  <c r="T71" i="17"/>
  <c r="AC70" i="17"/>
  <c r="Y70" i="17"/>
  <c r="U70" i="17"/>
  <c r="AC69" i="17"/>
  <c r="Y69" i="17"/>
  <c r="U69" i="17"/>
  <c r="AC68" i="17"/>
  <c r="Y68" i="17"/>
  <c r="U68" i="17"/>
  <c r="AD67" i="17"/>
  <c r="Z67" i="17"/>
  <c r="V67" i="17"/>
  <c r="AA65" i="17"/>
  <c r="W65" i="17"/>
  <c r="S65" i="17"/>
  <c r="AB64" i="17"/>
  <c r="X64" i="17"/>
  <c r="T64" i="17"/>
  <c r="AB63" i="17"/>
  <c r="X63" i="17"/>
  <c r="T63" i="17"/>
  <c r="AB61" i="17"/>
  <c r="X61" i="17"/>
  <c r="T61" i="17"/>
  <c r="AB60" i="17"/>
  <c r="X60" i="17"/>
  <c r="T60" i="17"/>
  <c r="AC59" i="17"/>
  <c r="Y59" i="17"/>
  <c r="U59" i="17"/>
  <c r="AD58" i="17"/>
  <c r="Z58" i="17"/>
  <c r="V58" i="17"/>
  <c r="AD56" i="17"/>
  <c r="Z56" i="17"/>
  <c r="V56" i="17"/>
  <c r="AA54" i="17"/>
  <c r="W54" i="17"/>
  <c r="S54" i="17"/>
  <c r="AB53" i="17"/>
  <c r="X53" i="17"/>
  <c r="T53" i="17"/>
  <c r="AC52" i="17"/>
  <c r="Y52" i="17"/>
  <c r="U52" i="17"/>
  <c r="AD51" i="17"/>
  <c r="Z51" i="17"/>
  <c r="V51" i="17"/>
  <c r="AA50" i="17"/>
  <c r="W50" i="17"/>
  <c r="S50" i="17"/>
  <c r="AB48" i="17"/>
  <c r="X48" i="17"/>
  <c r="T48" i="17"/>
  <c r="AC47" i="17"/>
  <c r="Y47" i="17"/>
  <c r="U47" i="17"/>
  <c r="AC46" i="17"/>
  <c r="Y46" i="17"/>
  <c r="U46" i="17"/>
  <c r="AC45" i="17"/>
  <c r="Y45" i="17"/>
  <c r="U45" i="17"/>
  <c r="AD44" i="17"/>
  <c r="Z44" i="17"/>
  <c r="V44" i="17"/>
  <c r="AA43" i="17"/>
  <c r="W43" i="17"/>
  <c r="S43" i="17"/>
  <c r="AA42" i="17"/>
  <c r="W42" i="17"/>
  <c r="S42" i="17"/>
  <c r="AA41" i="17"/>
  <c r="W41" i="17"/>
  <c r="S41" i="17"/>
  <c r="AB40" i="17"/>
  <c r="X40" i="17"/>
  <c r="T40" i="17"/>
  <c r="AC39" i="17"/>
  <c r="Y39" i="17"/>
  <c r="U39" i="17"/>
  <c r="AC38" i="17"/>
  <c r="Y38" i="17"/>
  <c r="U38" i="17"/>
  <c r="AC37" i="17"/>
  <c r="Y37" i="17"/>
  <c r="U37" i="17"/>
  <c r="AD35" i="17"/>
  <c r="Z35" i="17"/>
  <c r="V35" i="17"/>
  <c r="AA34" i="17"/>
  <c r="W34" i="17"/>
  <c r="S34" i="17"/>
  <c r="AA33" i="17"/>
  <c r="W33" i="17"/>
  <c r="S33" i="17"/>
  <c r="AA32" i="17"/>
  <c r="W32" i="17"/>
  <c r="S32" i="17"/>
  <c r="AB31" i="17"/>
  <c r="X31" i="17"/>
  <c r="T31" i="17"/>
  <c r="AC30" i="17"/>
  <c r="Y30" i="17"/>
  <c r="U30" i="17"/>
  <c r="AD28" i="17"/>
  <c r="Z28" i="17"/>
  <c r="V28" i="17"/>
  <c r="AD27" i="17"/>
  <c r="Z27" i="17"/>
  <c r="V27" i="17"/>
  <c r="AA26" i="17"/>
  <c r="AB11" i="18"/>
  <c r="AC48" i="19"/>
  <c r="V45" i="19"/>
  <c r="X43" i="19"/>
  <c r="AC17" i="19"/>
  <c r="AB68" i="15"/>
  <c r="AB59" i="15"/>
  <c r="W46" i="15"/>
  <c r="W30" i="15"/>
  <c r="Z27" i="15"/>
  <c r="AD24" i="15"/>
  <c r="W21" i="15"/>
  <c r="S16" i="15"/>
  <c r="S63" i="16"/>
  <c r="AD56" i="16"/>
  <c r="X53" i="16"/>
  <c r="S50" i="16"/>
  <c r="Y47" i="16"/>
  <c r="W43" i="16"/>
  <c r="T42" i="16"/>
  <c r="Y40" i="16"/>
  <c r="Y38" i="16"/>
  <c r="S34" i="16"/>
  <c r="AA30" i="16"/>
  <c r="Y27" i="16"/>
  <c r="W25" i="16"/>
  <c r="AC23" i="16"/>
  <c r="S22" i="16"/>
  <c r="AD20" i="16"/>
  <c r="V14" i="16"/>
  <c r="S13" i="16"/>
  <c r="AD9" i="16"/>
  <c r="W8" i="16"/>
  <c r="AD71" i="17"/>
  <c r="Z71" i="17"/>
  <c r="V71" i="17"/>
  <c r="AA70" i="17"/>
  <c r="W70" i="17"/>
  <c r="S70" i="17"/>
  <c r="AA69" i="17"/>
  <c r="W69" i="17"/>
  <c r="S69" i="17"/>
  <c r="AA68" i="17"/>
  <c r="W68" i="17"/>
  <c r="S68" i="17"/>
  <c r="AB67" i="17"/>
  <c r="X67" i="17"/>
  <c r="T67" i="17"/>
  <c r="AC65" i="17"/>
  <c r="Y65" i="17"/>
  <c r="U65" i="17"/>
  <c r="AD64" i="17"/>
  <c r="Z64" i="17"/>
  <c r="V64" i="17"/>
  <c r="AD63" i="17"/>
  <c r="Z63" i="17"/>
  <c r="V63" i="17"/>
  <c r="AD61" i="17"/>
  <c r="Z61" i="17"/>
  <c r="V61" i="17"/>
  <c r="AD60" i="17"/>
  <c r="Z60" i="17"/>
  <c r="V60" i="17"/>
  <c r="AA59" i="17"/>
  <c r="W59" i="17"/>
  <c r="S59" i="17"/>
  <c r="AB58" i="17"/>
  <c r="X58" i="17"/>
  <c r="T58" i="17"/>
  <c r="AB56" i="17"/>
  <c r="X56" i="17"/>
  <c r="T56" i="17"/>
  <c r="AC54" i="17"/>
  <c r="Y54" i="17"/>
  <c r="U54" i="17"/>
  <c r="AD53" i="17"/>
  <c r="Z53" i="17"/>
  <c r="V53" i="17"/>
  <c r="AA52" i="17"/>
  <c r="W52" i="17"/>
  <c r="S52" i="17"/>
  <c r="AB51" i="17"/>
  <c r="X51" i="17"/>
  <c r="T51" i="17"/>
  <c r="AC50" i="17"/>
  <c r="Y50" i="17"/>
  <c r="U50" i="17"/>
  <c r="AD48" i="17"/>
  <c r="Z48" i="17"/>
  <c r="V48" i="17"/>
  <c r="AA47" i="17"/>
  <c r="W47" i="17"/>
  <c r="S47" i="17"/>
  <c r="AA46" i="17"/>
  <c r="W46" i="17"/>
  <c r="S46" i="17"/>
  <c r="AA45" i="17"/>
  <c r="W45" i="17"/>
  <c r="S45" i="17"/>
  <c r="AB44" i="17"/>
  <c r="X44" i="17"/>
  <c r="T44" i="17"/>
  <c r="AC43" i="17"/>
  <c r="Y43" i="17"/>
  <c r="U43" i="17"/>
  <c r="AC42" i="17"/>
  <c r="Y42" i="17"/>
  <c r="U42" i="17"/>
  <c r="AC41" i="17"/>
  <c r="Y41" i="17"/>
  <c r="U41" i="17"/>
  <c r="AD40" i="17"/>
  <c r="Z40" i="17"/>
  <c r="V40" i="17"/>
  <c r="AA39" i="17"/>
  <c r="W39" i="17"/>
  <c r="S39" i="17"/>
  <c r="AA38" i="17"/>
  <c r="W38" i="17"/>
  <c r="S38" i="17"/>
  <c r="AA37" i="17"/>
  <c r="W37" i="17"/>
  <c r="S37" i="17"/>
  <c r="AB35" i="17"/>
  <c r="X35" i="17"/>
  <c r="T35" i="17"/>
  <c r="AC34" i="17"/>
  <c r="Y34" i="17"/>
  <c r="U34" i="17"/>
  <c r="AC33" i="17"/>
  <c r="Y33" i="17"/>
  <c r="U33" i="17"/>
  <c r="AC32" i="17"/>
  <c r="Y32" i="17"/>
  <c r="U32" i="17"/>
  <c r="AD31" i="17"/>
  <c r="Z31" i="17"/>
  <c r="V31" i="17"/>
  <c r="AA30" i="17"/>
  <c r="W30" i="17"/>
  <c r="S30" i="17"/>
  <c r="AB28" i="17"/>
  <c r="X28" i="17"/>
  <c r="AA37" i="19"/>
  <c r="AA26" i="19"/>
  <c r="AD21" i="19"/>
  <c r="Z26" i="15"/>
  <c r="Z24" i="15"/>
  <c r="AA22" i="15"/>
  <c r="AA16" i="15"/>
  <c r="AA13" i="15"/>
  <c r="AB11" i="15"/>
  <c r="W18" i="16"/>
  <c r="AC15" i="16"/>
  <c r="Y71" i="17"/>
  <c r="X70" i="17"/>
  <c r="AB69" i="17"/>
  <c r="T69" i="17"/>
  <c r="X68" i="17"/>
  <c r="AC67" i="17"/>
  <c r="U67" i="17"/>
  <c r="AB65" i="17"/>
  <c r="T65" i="17"/>
  <c r="Y64" i="17"/>
  <c r="AC63" i="17"/>
  <c r="U63" i="17"/>
  <c r="Y61" i="17"/>
  <c r="AC60" i="17"/>
  <c r="U60" i="17"/>
  <c r="AB59" i="17"/>
  <c r="T59" i="17"/>
  <c r="Y58" i="17"/>
  <c r="AC56" i="17"/>
  <c r="U56" i="17"/>
  <c r="AB54" i="17"/>
  <c r="T54" i="17"/>
  <c r="Y53" i="17"/>
  <c r="X52" i="17"/>
  <c r="AC51" i="17"/>
  <c r="U51" i="17"/>
  <c r="AB50" i="17"/>
  <c r="T50" i="17"/>
  <c r="Y48" i="17"/>
  <c r="X47" i="17"/>
  <c r="AB46" i="17"/>
  <c r="T46" i="17"/>
  <c r="X45" i="17"/>
  <c r="AC44" i="17"/>
  <c r="U44" i="17"/>
  <c r="AB43" i="17"/>
  <c r="T43" i="17"/>
  <c r="X42" i="17"/>
  <c r="AB41" i="17"/>
  <c r="T41" i="17"/>
  <c r="Y40" i="17"/>
  <c r="X39" i="17"/>
  <c r="AB38" i="17"/>
  <c r="T38" i="17"/>
  <c r="X37" i="17"/>
  <c r="AC35" i="17"/>
  <c r="U35" i="17"/>
  <c r="AB34" i="17"/>
  <c r="T34" i="17"/>
  <c r="X33" i="17"/>
  <c r="AB32" i="17"/>
  <c r="T32" i="17"/>
  <c r="Y31" i="17"/>
  <c r="X30" i="17"/>
  <c r="AC28" i="17"/>
  <c r="U28" i="17"/>
  <c r="AB27" i="17"/>
  <c r="W27" i="17"/>
  <c r="Z26" i="17"/>
  <c r="V26" i="17"/>
  <c r="AD25" i="17"/>
  <c r="Z25" i="17"/>
  <c r="V25" i="17"/>
  <c r="AA24" i="17"/>
  <c r="W24" i="17"/>
  <c r="S24" i="17"/>
  <c r="AA23" i="17"/>
  <c r="W23" i="17"/>
  <c r="S23" i="17"/>
  <c r="AB22" i="17"/>
  <c r="X22" i="17"/>
  <c r="T22" i="17"/>
  <c r="AB21" i="17"/>
  <c r="X21" i="17"/>
  <c r="T21" i="17"/>
  <c r="AC20" i="17"/>
  <c r="Y20" i="17"/>
  <c r="U20" i="17"/>
  <c r="AD18" i="17"/>
  <c r="Z18" i="17"/>
  <c r="V18" i="17"/>
  <c r="AD17" i="17"/>
  <c r="Z17" i="17"/>
  <c r="V17" i="17"/>
  <c r="AA16" i="17"/>
  <c r="W16" i="17"/>
  <c r="S16" i="17"/>
  <c r="AA15" i="17"/>
  <c r="W15" i="17"/>
  <c r="S15" i="17"/>
  <c r="AB14" i="17"/>
  <c r="X14" i="17"/>
  <c r="T14" i="17"/>
  <c r="AB13" i="17"/>
  <c r="X13" i="17"/>
  <c r="T13" i="17"/>
  <c r="AC12" i="17"/>
  <c r="Y12" i="17"/>
  <c r="U12" i="17"/>
  <c r="AC11" i="17"/>
  <c r="Y11" i="17"/>
  <c r="U11" i="17"/>
  <c r="AD9" i="17"/>
  <c r="Z9" i="17"/>
  <c r="V9" i="17"/>
  <c r="AC8" i="19"/>
  <c r="V71" i="15"/>
  <c r="U48" i="15"/>
  <c r="AA44" i="15"/>
  <c r="Z42" i="15"/>
  <c r="X40" i="15"/>
  <c r="AA31" i="15"/>
  <c r="AC65" i="16"/>
  <c r="AC63" i="16"/>
  <c r="S60" i="16"/>
  <c r="Y58" i="16"/>
  <c r="AB51" i="16"/>
  <c r="Y45" i="16"/>
  <c r="Z32" i="16"/>
  <c r="AA22" i="16"/>
  <c r="AC20" i="16"/>
  <c r="X12" i="16"/>
  <c r="V9" i="16"/>
  <c r="W71" i="17"/>
  <c r="AD70" i="17"/>
  <c r="V70" i="17"/>
  <c r="Z69" i="17"/>
  <c r="AD68" i="17"/>
  <c r="V68" i="17"/>
  <c r="AA67" i="17"/>
  <c r="S67" i="17"/>
  <c r="Z65" i="17"/>
  <c r="W64" i="17"/>
  <c r="AA63" i="17"/>
  <c r="S63" i="17"/>
  <c r="W61" i="17"/>
  <c r="AA60" i="17"/>
  <c r="S60" i="17"/>
  <c r="Z59" i="17"/>
  <c r="W58" i="17"/>
  <c r="AA56" i="17"/>
  <c r="S56" i="17"/>
  <c r="Z54" i="17"/>
  <c r="W53" i="17"/>
  <c r="AD52" i="17"/>
  <c r="V52" i="17"/>
  <c r="AA51" i="17"/>
  <c r="S51" i="17"/>
  <c r="Z50" i="17"/>
  <c r="W48" i="17"/>
  <c r="AD47" i="17"/>
  <c r="V47" i="17"/>
  <c r="Z46" i="17"/>
  <c r="AD45" i="17"/>
  <c r="V45" i="17"/>
  <c r="AA44" i="17"/>
  <c r="S44" i="17"/>
  <c r="Z43" i="17"/>
  <c r="AD42" i="17"/>
  <c r="V42" i="17"/>
  <c r="Z41" i="17"/>
  <c r="W40" i="17"/>
  <c r="AD39" i="17"/>
  <c r="V39" i="17"/>
  <c r="Z38" i="17"/>
  <c r="AD37" i="17"/>
  <c r="V37" i="17"/>
  <c r="AA35" i="17"/>
  <c r="S35" i="17"/>
  <c r="Z34" i="17"/>
  <c r="AD33" i="17"/>
  <c r="V33" i="17"/>
  <c r="Z32" i="17"/>
  <c r="W31" i="17"/>
  <c r="AD30" i="17"/>
  <c r="V30" i="17"/>
  <c r="AA28" i="17"/>
  <c r="T28" i="17"/>
  <c r="AA27" i="17"/>
  <c r="U27" i="17"/>
  <c r="AD26" i="17"/>
  <c r="Y26" i="17"/>
  <c r="U26" i="17"/>
  <c r="AC25" i="17"/>
  <c r="Y25" i="17"/>
  <c r="U25" i="17"/>
  <c r="AD24" i="17"/>
  <c r="Z24" i="17"/>
  <c r="V24" i="17"/>
  <c r="AD23" i="17"/>
  <c r="Z23" i="17"/>
  <c r="V23" i="17"/>
  <c r="AA22" i="17"/>
  <c r="W22" i="17"/>
  <c r="S22" i="17"/>
  <c r="AA21" i="17"/>
  <c r="W21" i="17"/>
  <c r="S21" i="17"/>
  <c r="AB20" i="17"/>
  <c r="X20" i="17"/>
  <c r="T20" i="17"/>
  <c r="AC18" i="17"/>
  <c r="Y18" i="17"/>
  <c r="U18" i="17"/>
  <c r="AC17" i="17"/>
  <c r="Y17" i="17"/>
  <c r="U17" i="17"/>
  <c r="AD16" i="17"/>
  <c r="Z16" i="17"/>
  <c r="V16" i="17"/>
  <c r="AD15" i="17"/>
  <c r="Z15" i="17"/>
  <c r="V15" i="17"/>
  <c r="AA14" i="17"/>
  <c r="W14" i="17"/>
  <c r="S14" i="17"/>
  <c r="AA13" i="17"/>
  <c r="W13" i="17"/>
  <c r="S13" i="17"/>
  <c r="AB12" i="17"/>
  <c r="X12" i="17"/>
  <c r="T12" i="17"/>
  <c r="AB11" i="17"/>
  <c r="X11" i="17"/>
  <c r="T11" i="17"/>
  <c r="AC9" i="17"/>
  <c r="Y9" i="17"/>
  <c r="U9" i="17"/>
  <c r="Z25" i="19"/>
  <c r="U22" i="19"/>
  <c r="X9" i="19"/>
  <c r="Y43" i="15"/>
  <c r="Z33" i="16"/>
  <c r="V20" i="16"/>
  <c r="AC71" i="17"/>
  <c r="AD69" i="17"/>
  <c r="Z68" i="17"/>
  <c r="W67" i="17"/>
  <c r="V65" i="17"/>
  <c r="U64" i="17"/>
  <c r="AC61" i="17"/>
  <c r="Y60" i="17"/>
  <c r="X59" i="17"/>
  <c r="AA58" i="17"/>
  <c r="W56" i="17"/>
  <c r="V54" i="17"/>
  <c r="U53" i="17"/>
  <c r="Z52" i="17"/>
  <c r="W51" i="17"/>
  <c r="V50" i="17"/>
  <c r="U48" i="17"/>
  <c r="Z47" i="17"/>
  <c r="V46" i="17"/>
  <c r="AD43" i="17"/>
  <c r="Z42" i="17"/>
  <c r="V41" i="17"/>
  <c r="U40" i="17"/>
  <c r="Z39" i="17"/>
  <c r="V38" i="17"/>
  <c r="AD34" i="17"/>
  <c r="Z33" i="17"/>
  <c r="V32" i="17"/>
  <c r="U31" i="17"/>
  <c r="Z30" i="17"/>
  <c r="W28" i="17"/>
  <c r="X27" i="17"/>
  <c r="AC26" i="17"/>
  <c r="T26" i="17"/>
  <c r="X25" i="17"/>
  <c r="X24" i="17"/>
  <c r="AB23" i="17"/>
  <c r="T23" i="17"/>
  <c r="Z22" i="17"/>
  <c r="AD21" i="17"/>
  <c r="V21" i="17"/>
  <c r="AA20" i="17"/>
  <c r="S20" i="17"/>
  <c r="X18" i="17"/>
  <c r="AB17" i="17"/>
  <c r="T17" i="17"/>
  <c r="Y16" i="17"/>
  <c r="AC15" i="17"/>
  <c r="U15" i="17"/>
  <c r="Z14" i="17"/>
  <c r="AD13" i="17"/>
  <c r="V13" i="17"/>
  <c r="AA12" i="17"/>
  <c r="S12" i="17"/>
  <c r="W11" i="17"/>
  <c r="AB9" i="17"/>
  <c r="T9" i="17"/>
  <c r="V50" i="15"/>
  <c r="Y39" i="15"/>
  <c r="Y9" i="15"/>
  <c r="V67" i="16"/>
  <c r="S52" i="16"/>
  <c r="Y23" i="16"/>
  <c r="AC11" i="16"/>
  <c r="Z70" i="17"/>
  <c r="AD65" i="17"/>
  <c r="Y63" i="17"/>
  <c r="S58" i="17"/>
  <c r="AC53" i="17"/>
  <c r="AC48" i="17"/>
  <c r="Z45" i="17"/>
  <c r="V43" i="17"/>
  <c r="AC40" i="17"/>
  <c r="Z37" i="17"/>
  <c r="V34" i="17"/>
  <c r="AC31" i="17"/>
  <c r="S27" i="17"/>
  <c r="AB25" i="17"/>
  <c r="AB24" i="17"/>
  <c r="X23" i="17"/>
  <c r="V22" i="17"/>
  <c r="AB18" i="17"/>
  <c r="X17" i="17"/>
  <c r="U16" i="17"/>
  <c r="AD14" i="17"/>
  <c r="Z13" i="17"/>
  <c r="W12" i="17"/>
  <c r="S11" i="17"/>
  <c r="AA45" i="18"/>
  <c r="V41" i="15"/>
  <c r="AA12" i="15"/>
  <c r="AD59" i="16"/>
  <c r="AB42" i="16"/>
  <c r="S71" i="17"/>
  <c r="AB68" i="17"/>
  <c r="X65" i="17"/>
  <c r="W63" i="17"/>
  <c r="AD59" i="17"/>
  <c r="Y56" i="17"/>
  <c r="AA53" i="17"/>
  <c r="Y51" i="17"/>
  <c r="AA48" i="17"/>
  <c r="X46" i="17"/>
  <c r="AB42" i="17"/>
  <c r="AA40" i="17"/>
  <c r="X38" i="17"/>
  <c r="X32" i="17"/>
  <c r="AB30" i="17"/>
  <c r="Y27" i="17"/>
  <c r="W26" i="17"/>
  <c r="S25" i="17"/>
  <c r="AC23" i="17"/>
  <c r="AC22" i="17"/>
  <c r="AD20" i="17"/>
  <c r="AA18" i="17"/>
  <c r="W17" i="17"/>
  <c r="AB16" i="17"/>
  <c r="X15" i="17"/>
  <c r="U14" i="17"/>
  <c r="AD12" i="17"/>
  <c r="Z11" i="17"/>
  <c r="W9" i="17"/>
  <c r="AB27" i="19"/>
  <c r="AD65" i="15"/>
  <c r="AB47" i="15"/>
  <c r="Z45" i="15"/>
  <c r="AA17" i="15"/>
  <c r="W70" i="16"/>
  <c r="X64" i="16"/>
  <c r="T22" i="16"/>
  <c r="T8" i="16"/>
  <c r="AA71" i="17"/>
  <c r="AB70" i="17"/>
  <c r="X69" i="17"/>
  <c r="T68" i="17"/>
  <c r="S64" i="17"/>
  <c r="AA61" i="17"/>
  <c r="W60" i="17"/>
  <c r="V59" i="17"/>
  <c r="U58" i="17"/>
  <c r="S53" i="17"/>
  <c r="T52" i="17"/>
  <c r="S48" i="17"/>
  <c r="T47" i="17"/>
  <c r="AB45" i="17"/>
  <c r="Y44" i="17"/>
  <c r="X43" i="17"/>
  <c r="T42" i="17"/>
  <c r="S40" i="17"/>
  <c r="T39" i="17"/>
  <c r="AB37" i="17"/>
  <c r="Y35" i="17"/>
  <c r="X34" i="17"/>
  <c r="T33" i="17"/>
  <c r="S31" i="17"/>
  <c r="T30" i="17"/>
  <c r="S28" i="17"/>
  <c r="T27" i="17"/>
  <c r="AB26" i="17"/>
  <c r="S26" i="17"/>
  <c r="W25" i="17"/>
  <c r="AC24" i="17"/>
  <c r="U24" i="17"/>
  <c r="Y23" i="17"/>
  <c r="Y22" i="17"/>
  <c r="AC21" i="17"/>
  <c r="U21" i="17"/>
  <c r="Z20" i="17"/>
  <c r="W18" i="17"/>
  <c r="AA17" i="17"/>
  <c r="S17" i="17"/>
  <c r="X16" i="17"/>
  <c r="AB15" i="17"/>
  <c r="T15" i="17"/>
  <c r="Y14" i="17"/>
  <c r="AC13" i="17"/>
  <c r="U13" i="17"/>
  <c r="Z12" i="17"/>
  <c r="AD11" i="17"/>
  <c r="V11" i="17"/>
  <c r="AA9" i="17"/>
  <c r="S9" i="17"/>
  <c r="AD35" i="15"/>
  <c r="U71" i="17"/>
  <c r="V69" i="17"/>
  <c r="AC64" i="17"/>
  <c r="U61" i="17"/>
  <c r="AD54" i="17"/>
  <c r="AD50" i="17"/>
  <c r="AD46" i="17"/>
  <c r="W44" i="17"/>
  <c r="AD41" i="17"/>
  <c r="AD38" i="17"/>
  <c r="W35" i="17"/>
  <c r="AD32" i="17"/>
  <c r="AC27" i="17"/>
  <c r="X26" i="17"/>
  <c r="T25" i="17"/>
  <c r="T24" i="17"/>
  <c r="AD22" i="17"/>
  <c r="Z21" i="17"/>
  <c r="W20" i="17"/>
  <c r="T18" i="17"/>
  <c r="AC16" i="17"/>
  <c r="Y15" i="17"/>
  <c r="V14" i="17"/>
  <c r="AA11" i="17"/>
  <c r="X9" i="17"/>
  <c r="AD39" i="18"/>
  <c r="V37" i="16"/>
  <c r="W13" i="16"/>
  <c r="T70" i="17"/>
  <c r="Y67" i="17"/>
  <c r="AA64" i="17"/>
  <c r="S61" i="17"/>
  <c r="AC58" i="17"/>
  <c r="X54" i="17"/>
  <c r="AB52" i="17"/>
  <c r="X50" i="17"/>
  <c r="AB47" i="17"/>
  <c r="T45" i="17"/>
  <c r="X41" i="17"/>
  <c r="AB39" i="17"/>
  <c r="T37" i="17"/>
  <c r="AB33" i="17"/>
  <c r="AA31" i="17"/>
  <c r="Y28" i="17"/>
  <c r="AA25" i="17"/>
  <c r="Y24" i="17"/>
  <c r="U23" i="17"/>
  <c r="U22" i="17"/>
  <c r="Y21" i="17"/>
  <c r="V20" i="17"/>
  <c r="S18" i="17"/>
  <c r="T16" i="17"/>
  <c r="AC14" i="17"/>
  <c r="Y13" i="17"/>
  <c r="V12" i="17"/>
  <c r="AR71" i="12"/>
  <c r="BB70" i="12"/>
  <c r="AL70" i="12"/>
  <c r="AO69" i="12"/>
  <c r="AY68" i="12"/>
  <c r="AI68" i="12"/>
  <c r="AT67" i="12"/>
  <c r="AW65" i="12"/>
  <c r="AG65" i="12"/>
  <c r="AR64" i="12"/>
  <c r="BC63" i="12"/>
  <c r="AM63" i="12"/>
  <c r="AX61" i="12"/>
  <c r="AH61" i="12"/>
  <c r="AR60" i="12"/>
  <c r="BC59" i="12"/>
  <c r="AM59" i="12"/>
  <c r="AW58" i="12"/>
  <c r="AG58" i="12"/>
  <c r="AR56" i="12"/>
  <c r="AU54" i="12"/>
  <c r="AJ54" i="12"/>
  <c r="AZ53" i="12"/>
  <c r="AO53" i="12"/>
  <c r="AZ52" i="12"/>
  <c r="AO52" i="12"/>
  <c r="AT51" i="12"/>
  <c r="AI51" i="12"/>
  <c r="AT50" i="12"/>
  <c r="AJ50" i="12"/>
  <c r="AU48" i="12"/>
  <c r="AJ48" i="12"/>
  <c r="AY47" i="12"/>
  <c r="AO47" i="12"/>
  <c r="AZ46" i="12"/>
  <c r="AO46" i="12"/>
  <c r="AT45" i="12"/>
  <c r="AI45" i="12"/>
  <c r="AT44" i="12"/>
  <c r="AI44" i="12"/>
  <c r="AY43" i="12"/>
  <c r="AN43" i="12"/>
  <c r="AU42" i="12"/>
  <c r="AM42" i="12"/>
  <c r="AW41" i="12"/>
  <c r="AO41" i="12"/>
  <c r="AG41" i="12"/>
  <c r="AZ40" i="12"/>
  <c r="AR40" i="12"/>
  <c r="AJ40" i="12"/>
  <c r="BB39" i="12"/>
  <c r="AT39" i="12"/>
  <c r="AL39" i="12"/>
  <c r="BA38" i="12"/>
  <c r="AS38" i="12"/>
  <c r="AK38" i="12"/>
  <c r="BC37" i="12"/>
  <c r="AU37" i="12"/>
  <c r="AM37" i="12"/>
  <c r="AX35" i="12"/>
  <c r="AP35" i="12"/>
  <c r="AH35" i="12"/>
  <c r="AZ34" i="12"/>
  <c r="AR34" i="12"/>
  <c r="AJ34" i="12"/>
  <c r="BC33" i="12"/>
  <c r="AU33" i="12"/>
  <c r="AM33" i="12"/>
  <c r="AW32" i="12"/>
  <c r="AO32" i="12"/>
  <c r="AG32" i="12"/>
  <c r="AZ31" i="12"/>
  <c r="AR31" i="12"/>
  <c r="AJ31" i="12"/>
  <c r="BB30" i="12"/>
  <c r="AT30" i="12"/>
  <c r="AL30" i="12"/>
  <c r="BA28" i="12"/>
  <c r="AS28" i="12"/>
  <c r="AK28" i="12"/>
  <c r="BC27" i="12"/>
  <c r="AU27" i="12"/>
  <c r="AM27" i="12"/>
  <c r="AX26" i="12"/>
  <c r="AP26" i="12"/>
  <c r="AH26" i="12"/>
  <c r="AZ25" i="12"/>
  <c r="AR25" i="12"/>
  <c r="AJ25" i="12"/>
  <c r="BC24" i="12"/>
  <c r="AU24" i="12"/>
  <c r="AM24" i="12"/>
  <c r="AW23" i="12"/>
  <c r="AO23" i="12"/>
  <c r="AG23" i="12"/>
  <c r="AV22" i="12"/>
  <c r="AN22" i="12"/>
  <c r="AF22" i="12"/>
  <c r="AX21" i="12"/>
  <c r="AP21" i="12"/>
  <c r="AH21" i="12"/>
  <c r="AW20" i="12"/>
  <c r="AO20" i="12"/>
  <c r="AG20" i="12"/>
  <c r="AZ18" i="12"/>
  <c r="AR18" i="12"/>
  <c r="AJ18" i="12"/>
  <c r="BB17" i="12"/>
  <c r="AT17" i="12"/>
  <c r="AL17" i="12"/>
  <c r="BA16" i="12"/>
  <c r="AS16" i="12"/>
  <c r="AK16" i="12"/>
  <c r="BC15" i="12"/>
  <c r="AU15" i="12"/>
  <c r="AM15" i="12"/>
  <c r="AX14" i="12"/>
  <c r="AP14" i="12"/>
  <c r="AH14" i="12"/>
  <c r="AZ13" i="12"/>
  <c r="AR13" i="12"/>
  <c r="AJ13" i="12"/>
  <c r="BC12" i="12"/>
  <c r="AU12" i="12"/>
  <c r="AM12" i="12"/>
  <c r="AW11" i="12"/>
  <c r="AO11" i="12"/>
  <c r="AG11" i="12"/>
  <c r="AZ9" i="12"/>
  <c r="AR9" i="12"/>
  <c r="AJ9" i="12"/>
  <c r="AY71" i="12"/>
  <c r="AI71" i="12"/>
  <c r="AS70" i="12"/>
  <c r="AN69" i="12"/>
  <c r="AX68" i="12"/>
  <c r="AH68" i="12"/>
  <c r="AS67" i="12"/>
  <c r="AN65" i="12"/>
  <c r="AY64" i="12"/>
  <c r="AI64" i="12"/>
  <c r="AT63" i="12"/>
  <c r="AW61" i="12"/>
  <c r="AG61" i="12"/>
  <c r="AQ60" i="12"/>
  <c r="BB59" i="12"/>
  <c r="AL59" i="12"/>
  <c r="AV58" i="12"/>
  <c r="AF58" i="12"/>
  <c r="AQ56" i="12"/>
  <c r="AT54" i="12"/>
  <c r="AI54" i="12"/>
  <c r="AZ71" i="12"/>
  <c r="AJ71" i="12"/>
  <c r="AT70" i="12"/>
  <c r="AW69" i="12"/>
  <c r="AG69" i="12"/>
  <c r="AQ68" i="12"/>
  <c r="BB67" i="12"/>
  <c r="AL67" i="12"/>
  <c r="AO65" i="12"/>
  <c r="AZ64" i="12"/>
  <c r="AJ64" i="12"/>
  <c r="AU63" i="12"/>
  <c r="AP61" i="12"/>
  <c r="AZ60" i="12"/>
  <c r="AJ60" i="12"/>
  <c r="AU59" i="12"/>
  <c r="AO58" i="12"/>
  <c r="AZ56" i="12"/>
  <c r="AJ56" i="12"/>
  <c r="AZ54" i="12"/>
  <c r="AP54" i="12"/>
  <c r="AT53" i="12"/>
  <c r="AJ53" i="12"/>
  <c r="AU52" i="12"/>
  <c r="AJ52" i="12"/>
  <c r="AY51" i="12"/>
  <c r="AO51" i="12"/>
  <c r="AZ50" i="12"/>
  <c r="AO50" i="12"/>
  <c r="AZ48" i="12"/>
  <c r="AO48" i="12"/>
  <c r="AT47" i="12"/>
  <c r="AI47" i="12"/>
  <c r="AT46" i="12"/>
  <c r="AJ46" i="12"/>
  <c r="AY45" i="12"/>
  <c r="AN45" i="12"/>
  <c r="AY44" i="12"/>
  <c r="AO44" i="12"/>
  <c r="AS43" i="12"/>
  <c r="AI43" i="12"/>
  <c r="AY42" i="12"/>
  <c r="AQ42" i="12"/>
  <c r="AI42" i="12"/>
  <c r="BA41" i="12"/>
  <c r="AS41" i="12"/>
  <c r="AK41" i="12"/>
  <c r="AV40" i="12"/>
  <c r="AN40" i="12"/>
  <c r="AF40" i="12"/>
  <c r="AX39" i="12"/>
  <c r="AP39" i="12"/>
  <c r="AH39" i="12"/>
  <c r="AW38" i="12"/>
  <c r="AO38" i="12"/>
  <c r="AG38" i="12"/>
  <c r="AY37" i="12"/>
  <c r="AQ37" i="12"/>
  <c r="AI37" i="12"/>
  <c r="BB35" i="12"/>
  <c r="AT35" i="12"/>
  <c r="AL35" i="12"/>
  <c r="AV34" i="12"/>
  <c r="AN34" i="12"/>
  <c r="AF34" i="12"/>
  <c r="AY33" i="12"/>
  <c r="AQ33" i="12"/>
  <c r="AI33" i="12"/>
  <c r="BA32" i="12"/>
  <c r="AS32" i="12"/>
  <c r="AK32" i="12"/>
  <c r="AV31" i="12"/>
  <c r="AN31" i="12"/>
  <c r="AF31" i="12"/>
  <c r="AX30" i="12"/>
  <c r="AP30" i="12"/>
  <c r="AH30" i="12"/>
  <c r="AW28" i="12"/>
  <c r="AO28" i="12"/>
  <c r="AG28" i="12"/>
  <c r="AY27" i="12"/>
  <c r="AQ27" i="12"/>
  <c r="AI27" i="12"/>
  <c r="BB26" i="12"/>
  <c r="AT26" i="12"/>
  <c r="AL26" i="12"/>
  <c r="AV25" i="12"/>
  <c r="AN25" i="12"/>
  <c r="AF25" i="12"/>
  <c r="AY24" i="12"/>
  <c r="AQ24" i="12"/>
  <c r="AI24" i="12"/>
  <c r="BA23" i="12"/>
  <c r="AS23" i="12"/>
  <c r="AK23" i="12"/>
  <c r="AZ22" i="12"/>
  <c r="AR22" i="12"/>
  <c r="AJ22" i="12"/>
  <c r="BB21" i="12"/>
  <c r="AT21" i="12"/>
  <c r="AL21" i="12"/>
  <c r="BA20" i="12"/>
  <c r="AS20" i="12"/>
  <c r="AK20" i="12"/>
  <c r="AV18" i="12"/>
  <c r="AN18" i="12"/>
  <c r="AF18" i="12"/>
  <c r="AX17" i="12"/>
  <c r="AP17" i="12"/>
  <c r="AH17" i="12"/>
  <c r="AW16" i="12"/>
  <c r="AO16" i="12"/>
  <c r="AG16" i="12"/>
  <c r="AY15" i="12"/>
  <c r="AQ15" i="12"/>
  <c r="AI15" i="12"/>
  <c r="BB14" i="12"/>
  <c r="AT14" i="12"/>
  <c r="AL14" i="12"/>
  <c r="AV13" i="12"/>
  <c r="AN13" i="12"/>
  <c r="AF13" i="12"/>
  <c r="AY12" i="12"/>
  <c r="AQ12" i="12"/>
  <c r="AI12" i="12"/>
  <c r="BA11" i="12"/>
  <c r="AS11" i="12"/>
  <c r="AK11" i="12"/>
  <c r="AV9" i="12"/>
  <c r="AN9" i="12"/>
  <c r="AF9" i="12"/>
  <c r="AQ71" i="12"/>
  <c r="BA70" i="12"/>
  <c r="AK70" i="12"/>
  <c r="AV69" i="12"/>
  <c r="AF69" i="12"/>
  <c r="AP68" i="12"/>
  <c r="BA67" i="12"/>
  <c r="AK67" i="12"/>
  <c r="AV65" i="12"/>
  <c r="AF65" i="12"/>
  <c r="AQ64" i="12"/>
  <c r="BB63" i="12"/>
  <c r="AL63" i="12"/>
  <c r="AO61" i="12"/>
  <c r="AY60" i="12"/>
  <c r="AI60" i="12"/>
  <c r="AT59" i="12"/>
  <c r="AN58" i="12"/>
  <c r="AY56" i="12"/>
  <c r="AI56" i="12"/>
  <c r="AY54" i="12"/>
  <c r="AN54" i="12"/>
  <c r="BG71" i="12"/>
  <c r="BE70" i="12"/>
  <c r="BG68" i="12"/>
  <c r="BE67" i="12"/>
  <c r="BG64" i="12"/>
  <c r="BE61" i="12"/>
  <c r="BG56" i="12"/>
  <c r="BG52" i="12"/>
  <c r="BE51" i="12"/>
  <c r="BG48" i="12"/>
  <c r="BE47" i="12"/>
  <c r="BG45" i="12"/>
  <c r="BE44" i="12"/>
  <c r="BG69" i="12"/>
  <c r="BE68" i="12"/>
  <c r="BG65" i="12"/>
  <c r="BE63" i="12"/>
  <c r="BG60" i="12"/>
  <c r="BE59" i="12"/>
  <c r="BE71" i="12"/>
  <c r="BG67" i="12"/>
  <c r="BE64" i="12"/>
  <c r="BE60" i="12"/>
  <c r="BE56" i="12"/>
  <c r="BG40" i="12"/>
  <c r="BE39" i="12"/>
  <c r="BG37" i="12"/>
  <c r="BE35" i="12"/>
  <c r="BG31" i="12"/>
  <c r="BE30" i="12"/>
  <c r="BG27" i="12"/>
  <c r="BE26" i="12"/>
  <c r="BG22" i="12"/>
  <c r="BE21" i="12"/>
  <c r="BG18" i="12"/>
  <c r="BE17" i="12"/>
  <c r="BG15" i="12"/>
  <c r="BE14" i="12"/>
  <c r="BG9" i="12"/>
  <c r="BE8" i="12"/>
  <c r="BG54" i="12"/>
  <c r="BG51" i="12"/>
  <c r="BE45" i="12"/>
  <c r="BE42" i="12"/>
  <c r="BG41" i="12"/>
  <c r="BG35" i="12"/>
  <c r="BG32" i="12"/>
  <c r="BG26" i="12"/>
  <c r="BG23" i="12"/>
  <c r="BG14" i="12"/>
  <c r="BG11" i="12"/>
  <c r="BE69" i="12"/>
  <c r="BE65" i="12"/>
  <c r="BE54" i="12"/>
  <c r="BG70" i="12"/>
  <c r="BG63" i="12"/>
  <c r="BG59" i="12"/>
  <c r="BG50" i="12"/>
  <c r="BG46" i="12"/>
  <c r="BG44" i="12"/>
  <c r="BG43" i="12"/>
  <c r="BG42" i="12"/>
  <c r="BG38" i="12"/>
  <c r="BE37" i="12"/>
  <c r="BG34" i="12"/>
  <c r="BE33" i="12"/>
  <c r="BG28" i="12"/>
  <c r="BE27" i="12"/>
  <c r="BG25" i="12"/>
  <c r="BE24" i="12"/>
  <c r="BG20" i="12"/>
  <c r="BG16" i="12"/>
  <c r="BE15" i="12"/>
  <c r="BG13" i="12"/>
  <c r="BE12" i="12"/>
  <c r="BG61" i="12"/>
  <c r="BG58" i="12"/>
  <c r="BG53" i="12"/>
  <c r="BG47" i="12"/>
  <c r="BE43" i="12"/>
  <c r="BE40" i="12"/>
  <c r="BE34" i="12"/>
  <c r="BE31" i="12"/>
  <c r="BE25" i="12"/>
  <c r="BE22" i="12"/>
  <c r="BE18" i="12"/>
  <c r="BE13" i="12"/>
  <c r="BE9" i="12"/>
  <c r="BE58" i="12"/>
  <c r="BE53" i="12"/>
  <c r="AF8" i="15"/>
  <c r="AH8" i="15" s="1"/>
  <c r="AF8" i="17"/>
  <c r="AH8" i="17" s="1"/>
  <c r="AF12" i="17"/>
  <c r="AH12" i="17" s="1"/>
  <c r="AF9" i="17"/>
  <c r="AH9" i="17" s="1"/>
  <c r="AF16" i="18"/>
  <c r="AH16" i="18" s="1"/>
  <c r="AF16" i="15"/>
  <c r="AH16" i="15" s="1"/>
  <c r="AF16" i="17"/>
  <c r="AH16" i="17" s="1"/>
  <c r="AF18" i="17"/>
  <c r="AH18" i="17" s="1"/>
  <c r="AM9" i="12"/>
  <c r="BC9" i="12"/>
  <c r="AR11" i="12"/>
  <c r="AH12" i="12"/>
  <c r="AX12" i="12"/>
  <c r="AM13" i="12"/>
  <c r="BC13" i="12"/>
  <c r="AS14" i="12"/>
  <c r="AH15" i="12"/>
  <c r="AX15" i="12"/>
  <c r="AN16" i="12"/>
  <c r="BE16" i="12"/>
  <c r="AS17" i="12"/>
  <c r="AI18" i="12"/>
  <c r="AY18" i="12"/>
  <c r="AN20" i="12"/>
  <c r="BE20" i="12"/>
  <c r="AS21" i="12"/>
  <c r="AI22" i="12"/>
  <c r="AY22" i="12"/>
  <c r="AN23" i="12"/>
  <c r="BE23" i="12"/>
  <c r="AT24" i="12"/>
  <c r="AI25" i="12"/>
  <c r="AY25" i="12"/>
  <c r="AO26" i="12"/>
  <c r="AT27" i="12"/>
  <c r="AJ28" i="12"/>
  <c r="AZ28" i="12"/>
  <c r="AO30" i="12"/>
  <c r="BG30" i="12"/>
  <c r="AU31" i="12"/>
  <c r="AJ32" i="12"/>
  <c r="AZ32" i="12"/>
  <c r="AP33" i="12"/>
  <c r="BG33" i="12"/>
  <c r="AU34" i="12"/>
  <c r="AK35" i="12"/>
  <c r="BA35" i="12"/>
  <c r="AP37" i="12"/>
  <c r="AF38" i="12"/>
  <c r="AV38" i="12"/>
  <c r="AK39" i="12"/>
  <c r="BA39" i="12"/>
  <c r="AQ40" i="12"/>
  <c r="AF41" i="12"/>
  <c r="AV41" i="12"/>
  <c r="AL42" i="12"/>
  <c r="BC42" i="12"/>
  <c r="AW43" i="12"/>
  <c r="AS44" i="12"/>
  <c r="AM45" i="12"/>
  <c r="AH46" i="12"/>
  <c r="BE46" i="12"/>
  <c r="AX47" i="12"/>
  <c r="AS48" i="12"/>
  <c r="AN50" i="12"/>
  <c r="AH51" i="12"/>
  <c r="BC51" i="12"/>
  <c r="AY52" i="12"/>
  <c r="AS53" i="12"/>
  <c r="BG8" i="12"/>
  <c r="AQ9" i="12"/>
  <c r="AF11" i="12"/>
  <c r="AV11" i="12"/>
  <c r="AL12" i="12"/>
  <c r="BB12" i="12"/>
  <c r="AQ13" i="12"/>
  <c r="AG14" i="12"/>
  <c r="AW14" i="12"/>
  <c r="AL15" i="12"/>
  <c r="BB15" i="12"/>
  <c r="AR16" i="12"/>
  <c r="AG17" i="12"/>
  <c r="AW17" i="12"/>
  <c r="AM18" i="12"/>
  <c r="BC18" i="12"/>
  <c r="AR20" i="12"/>
  <c r="AG21" i="12"/>
  <c r="AW21" i="12"/>
  <c r="AM22" i="12"/>
  <c r="BC22" i="12"/>
  <c r="AR23" i="12"/>
  <c r="AH24" i="12"/>
  <c r="AX24" i="12"/>
  <c r="AM25" i="12"/>
  <c r="BC25" i="12"/>
  <c r="AS26" i="12"/>
  <c r="AH27" i="12"/>
  <c r="AX27" i="12"/>
  <c r="AN28" i="12"/>
  <c r="BE28" i="12"/>
  <c r="AS30" i="12"/>
  <c r="AI31" i="12"/>
  <c r="AY31" i="12"/>
  <c r="AN32" i="12"/>
  <c r="BE32" i="12"/>
  <c r="AT33" i="12"/>
  <c r="AI34" i="12"/>
  <c r="AY34" i="12"/>
  <c r="AO35" i="12"/>
  <c r="AT37" i="12"/>
  <c r="AJ38" i="12"/>
  <c r="AZ38" i="12"/>
  <c r="AO39" i="12"/>
  <c r="BG39" i="12"/>
  <c r="AU40" i="12"/>
  <c r="AJ41" i="12"/>
  <c r="AZ41" i="12"/>
  <c r="AP42" i="12"/>
  <c r="AG43" i="12"/>
  <c r="BC43" i="12"/>
  <c r="AX44" i="12"/>
  <c r="AR45" i="12"/>
  <c r="AN46" i="12"/>
  <c r="AH47" i="12"/>
  <c r="BC47" i="12"/>
  <c r="AY48" i="12"/>
  <c r="AS50" i="12"/>
  <c r="AM51" i="12"/>
  <c r="AI52" i="12"/>
  <c r="BE52" i="12"/>
  <c r="AX53" i="12"/>
  <c r="AU9" i="12"/>
  <c r="AJ11" i="12"/>
  <c r="AZ11" i="12"/>
  <c r="AP12" i="12"/>
  <c r="BG12" i="12"/>
  <c r="AU13" i="12"/>
  <c r="AK14" i="12"/>
  <c r="BA14" i="12"/>
  <c r="AP15" i="12"/>
  <c r="AF16" i="12"/>
  <c r="AV16" i="12"/>
  <c r="AK17" i="12"/>
  <c r="BA17" i="12"/>
  <c r="AQ18" i="12"/>
  <c r="AF20" i="12"/>
  <c r="AV20" i="12"/>
  <c r="AK21" i="12"/>
  <c r="BA21" i="12"/>
  <c r="AQ22" i="12"/>
  <c r="AF23" i="12"/>
  <c r="AV23" i="12"/>
  <c r="AL24" i="12"/>
  <c r="BB24" i="12"/>
  <c r="AQ25" i="12"/>
  <c r="AG26" i="12"/>
  <c r="AW26" i="12"/>
  <c r="AL27" i="12"/>
  <c r="BB27" i="12"/>
  <c r="AR28" i="12"/>
  <c r="AG30" i="12"/>
  <c r="AW30" i="12"/>
  <c r="AM31" i="12"/>
  <c r="BC31" i="12"/>
  <c r="AR32" i="12"/>
  <c r="AH33" i="12"/>
  <c r="AX33" i="12"/>
  <c r="AM34" i="12"/>
  <c r="BC34" i="12"/>
  <c r="AS35" i="12"/>
  <c r="AH37" i="12"/>
  <c r="AX37" i="12"/>
  <c r="AN38" i="12"/>
  <c r="BE38" i="12"/>
  <c r="AS39" i="12"/>
  <c r="AI40" i="12"/>
  <c r="AY40" i="12"/>
  <c r="AN41" i="12"/>
  <c r="BE41" i="12"/>
  <c r="AT42" i="12"/>
  <c r="AM43" i="12"/>
  <c r="AH44" i="12"/>
  <c r="BC44" i="12"/>
  <c r="AX45" i="12"/>
  <c r="AS46" i="12"/>
  <c r="AM47" i="12"/>
  <c r="AI48" i="12"/>
  <c r="BE48" i="12"/>
  <c r="AX50" i="12"/>
  <c r="AS51" i="12"/>
  <c r="AN52" i="12"/>
  <c r="AH53" i="12"/>
  <c r="AI9" i="12"/>
  <c r="AY9" i="12"/>
  <c r="AN11" i="12"/>
  <c r="BE11" i="12"/>
  <c r="AT12" i="12"/>
  <c r="AI13" i="12"/>
  <c r="AY13" i="12"/>
  <c r="AO14" i="12"/>
  <c r="AT15" i="12"/>
  <c r="AJ16" i="12"/>
  <c r="AZ16" i="12"/>
  <c r="AO17" i="12"/>
  <c r="BG17" i="12"/>
  <c r="AU18" i="12"/>
  <c r="AJ20" i="12"/>
  <c r="AZ20" i="12"/>
  <c r="AO21" i="12"/>
  <c r="BG21" i="12"/>
  <c r="AU22" i="12"/>
  <c r="AJ23" i="12"/>
  <c r="AZ23" i="12"/>
  <c r="AP24" i="12"/>
  <c r="BG24" i="12"/>
  <c r="AU25" i="12"/>
  <c r="AK26" i="12"/>
  <c r="BA26" i="12"/>
  <c r="AP27" i="12"/>
  <c r="AF28" i="12"/>
  <c r="AV28" i="12"/>
  <c r="AK30" i="12"/>
  <c r="BA30" i="12"/>
  <c r="AQ31" i="12"/>
  <c r="AF32" i="12"/>
  <c r="AV32" i="12"/>
  <c r="AL33" i="12"/>
  <c r="BB33" i="12"/>
  <c r="AQ34" i="12"/>
  <c r="AG35" i="12"/>
  <c r="AW35" i="12"/>
  <c r="AL37" i="12"/>
  <c r="BB37" i="12"/>
  <c r="AR38" i="12"/>
  <c r="AG39" i="12"/>
  <c r="AW39" i="12"/>
  <c r="AM40" i="12"/>
  <c r="BC40" i="12"/>
  <c r="AR41" i="12"/>
  <c r="AH42" i="12"/>
  <c r="AX42" i="12"/>
  <c r="AR43" i="12"/>
  <c r="AM44" i="12"/>
  <c r="AH45" i="12"/>
  <c r="BC45" i="12"/>
  <c r="AX46" i="12"/>
  <c r="AS47" i="12"/>
  <c r="AN48" i="12"/>
  <c r="AH50" i="12"/>
  <c r="BE50" i="12"/>
  <c r="AX51" i="12"/>
  <c r="AS52" i="12"/>
  <c r="AN53" i="12"/>
  <c r="Y15" i="16"/>
  <c r="X16" i="16"/>
  <c r="S17" i="16"/>
  <c r="AA17" i="16"/>
  <c r="V18" i="16"/>
  <c r="AD18" i="16"/>
  <c r="S26" i="16"/>
  <c r="U28" i="16"/>
  <c r="T37" i="16"/>
  <c r="T59" i="16"/>
  <c r="AB59" i="16"/>
  <c r="V60" i="16"/>
  <c r="AD60" i="16"/>
  <c r="V26" i="15"/>
  <c r="T41" i="15"/>
  <c r="AB41" i="15"/>
  <c r="V40" i="18"/>
  <c r="AD40" i="18"/>
  <c r="AF13" i="16"/>
  <c r="AH13" i="16" s="1"/>
  <c r="V12" i="16"/>
  <c r="AD12" i="16"/>
  <c r="Y13" i="16"/>
  <c r="S14" i="16"/>
  <c r="AF14" i="16"/>
  <c r="AH14" i="16" s="1"/>
  <c r="T52" i="16"/>
  <c r="AB52" i="16"/>
  <c r="T67" i="16"/>
  <c r="AB67" i="16"/>
  <c r="T9" i="15"/>
  <c r="AB9" i="15"/>
  <c r="AA21" i="15"/>
  <c r="S23" i="15"/>
  <c r="S32" i="15"/>
  <c r="Z37" i="15"/>
  <c r="U38" i="15"/>
  <c r="AC38" i="15"/>
  <c r="V40" i="15"/>
  <c r="AD40" i="15"/>
  <c r="S70" i="15"/>
  <c r="BB71" i="12"/>
  <c r="AX71" i="12"/>
  <c r="AT71" i="12"/>
  <c r="AP71" i="12"/>
  <c r="AL71" i="12"/>
  <c r="AH71" i="12"/>
  <c r="AZ70" i="12"/>
  <c r="AV70" i="12"/>
  <c r="AR70" i="12"/>
  <c r="AN70" i="12"/>
  <c r="AJ70" i="12"/>
  <c r="AF70" i="12"/>
  <c r="BC69" i="12"/>
  <c r="AY69" i="12"/>
  <c r="AU69" i="12"/>
  <c r="AQ69" i="12"/>
  <c r="AM69" i="12"/>
  <c r="AI69" i="12"/>
  <c r="BA68" i="12"/>
  <c r="AW68" i="12"/>
  <c r="AS68" i="12"/>
  <c r="AO68" i="12"/>
  <c r="AK68" i="12"/>
  <c r="AG68" i="12"/>
  <c r="AZ67" i="12"/>
  <c r="AV67" i="12"/>
  <c r="AR67" i="12"/>
  <c r="AN67" i="12"/>
  <c r="AJ67" i="12"/>
  <c r="AF67" i="12"/>
  <c r="BC65" i="12"/>
  <c r="AY65" i="12"/>
  <c r="AU65" i="12"/>
  <c r="AQ65" i="12"/>
  <c r="AM65" i="12"/>
  <c r="AI65" i="12"/>
  <c r="BB64" i="12"/>
  <c r="AX64" i="12"/>
  <c r="AT64" i="12"/>
  <c r="AP64" i="12"/>
  <c r="AL64" i="12"/>
  <c r="AH64" i="12"/>
  <c r="BA63" i="12"/>
  <c r="AW63" i="12"/>
  <c r="AS63" i="12"/>
  <c r="AO63" i="12"/>
  <c r="AK63" i="12"/>
  <c r="AG63" i="12"/>
  <c r="AZ61" i="12"/>
  <c r="AV61" i="12"/>
  <c r="AR61" i="12"/>
  <c r="AN61" i="12"/>
  <c r="AJ61" i="12"/>
  <c r="AF61" i="12"/>
  <c r="BB60" i="12"/>
  <c r="AX60" i="12"/>
  <c r="AT60" i="12"/>
  <c r="AP60" i="12"/>
  <c r="AL60" i="12"/>
  <c r="AH60" i="12"/>
  <c r="BA59" i="12"/>
  <c r="AW59" i="12"/>
  <c r="AS59" i="12"/>
  <c r="AO59" i="12"/>
  <c r="AK59" i="12"/>
  <c r="AG59" i="12"/>
  <c r="BC58" i="12"/>
  <c r="AY58" i="12"/>
  <c r="AU58" i="12"/>
  <c r="AQ58" i="12"/>
  <c r="AM58" i="12"/>
  <c r="AI58" i="12"/>
  <c r="BB56" i="12"/>
  <c r="AX56" i="12"/>
  <c r="AT56" i="12"/>
  <c r="AP56" i="12"/>
  <c r="AL56" i="12"/>
  <c r="AH56" i="12"/>
  <c r="BA54" i="12"/>
  <c r="AW54" i="12"/>
  <c r="AS54" i="12"/>
  <c r="AO54" i="12"/>
  <c r="AK54" i="12"/>
  <c r="AG54" i="12"/>
  <c r="BC53" i="12"/>
  <c r="AY53" i="12"/>
  <c r="AU53" i="12"/>
  <c r="AQ53" i="12"/>
  <c r="AM53" i="12"/>
  <c r="AI53" i="12"/>
  <c r="BB52" i="12"/>
  <c r="AX52" i="12"/>
  <c r="AT52" i="12"/>
  <c r="AP52" i="12"/>
  <c r="AL52" i="12"/>
  <c r="AH52" i="12"/>
  <c r="AZ51" i="12"/>
  <c r="AV51" i="12"/>
  <c r="AR51" i="12"/>
  <c r="AN51" i="12"/>
  <c r="AJ51" i="12"/>
  <c r="AF51" i="12"/>
  <c r="BC50" i="12"/>
  <c r="AY50" i="12"/>
  <c r="AU50" i="12"/>
  <c r="AQ50" i="12"/>
  <c r="AM50" i="12"/>
  <c r="AI50" i="12"/>
  <c r="BB48" i="12"/>
  <c r="AX48" i="12"/>
  <c r="AT48" i="12"/>
  <c r="AP48" i="12"/>
  <c r="AL48" i="12"/>
  <c r="AH48" i="12"/>
  <c r="AZ47" i="12"/>
  <c r="AV47" i="12"/>
  <c r="AR47" i="12"/>
  <c r="AN47" i="12"/>
  <c r="AJ47" i="12"/>
  <c r="AF47" i="12"/>
  <c r="BC46" i="12"/>
  <c r="AY46" i="12"/>
  <c r="AU46" i="12"/>
  <c r="AQ46" i="12"/>
  <c r="AM46" i="12"/>
  <c r="AI46" i="12"/>
  <c r="BA45" i="12"/>
  <c r="AW45" i="12"/>
  <c r="AS45" i="12"/>
  <c r="AO45" i="12"/>
  <c r="AK45" i="12"/>
  <c r="AG45" i="12"/>
  <c r="AZ44" i="12"/>
  <c r="AV44" i="12"/>
  <c r="AR44" i="12"/>
  <c r="AN44" i="12"/>
  <c r="AJ44" i="12"/>
  <c r="AF44" i="12"/>
  <c r="BB43" i="12"/>
  <c r="AX43" i="12"/>
  <c r="AT43" i="12"/>
  <c r="AP43" i="12"/>
  <c r="AL43" i="12"/>
  <c r="AH43" i="12"/>
  <c r="BA42" i="12"/>
  <c r="BA71" i="12"/>
  <c r="AW71" i="12"/>
  <c r="AS71" i="12"/>
  <c r="AO71" i="12"/>
  <c r="AK71" i="12"/>
  <c r="AG71" i="12"/>
  <c r="BC70" i="12"/>
  <c r="AY70" i="12"/>
  <c r="AU70" i="12"/>
  <c r="AQ70" i="12"/>
  <c r="AM70" i="12"/>
  <c r="AI70" i="12"/>
  <c r="BB69" i="12"/>
  <c r="AX69" i="12"/>
  <c r="AT69" i="12"/>
  <c r="AP69" i="12"/>
  <c r="AL69" i="12"/>
  <c r="AH69" i="12"/>
  <c r="AZ68" i="12"/>
  <c r="AV68" i="12"/>
  <c r="AR68" i="12"/>
  <c r="AN68" i="12"/>
  <c r="AJ68" i="12"/>
  <c r="AF68" i="12"/>
  <c r="BC67" i="12"/>
  <c r="AY67" i="12"/>
  <c r="AU67" i="12"/>
  <c r="AQ67" i="12"/>
  <c r="AM67" i="12"/>
  <c r="AI67" i="12"/>
  <c r="BB65" i="12"/>
  <c r="AX65" i="12"/>
  <c r="AT65" i="12"/>
  <c r="AP65" i="12"/>
  <c r="AL65" i="12"/>
  <c r="AH65" i="12"/>
  <c r="BA64" i="12"/>
  <c r="AW64" i="12"/>
  <c r="AS64" i="12"/>
  <c r="AO64" i="12"/>
  <c r="AK64" i="12"/>
  <c r="AG64" i="12"/>
  <c r="AZ63" i="12"/>
  <c r="AV63" i="12"/>
  <c r="AR63" i="12"/>
  <c r="AN63" i="12"/>
  <c r="AJ63" i="12"/>
  <c r="AF63" i="12"/>
  <c r="BC61" i="12"/>
  <c r="AY61" i="12"/>
  <c r="AU61" i="12"/>
  <c r="AQ61" i="12"/>
  <c r="AM61" i="12"/>
  <c r="AI61" i="12"/>
  <c r="BA60" i="12"/>
  <c r="AW60" i="12"/>
  <c r="AS60" i="12"/>
  <c r="AO60" i="12"/>
  <c r="AK60" i="12"/>
  <c r="AG60" i="12"/>
  <c r="AZ59" i="12"/>
  <c r="AV59" i="12"/>
  <c r="AR59" i="12"/>
  <c r="AN59" i="12"/>
  <c r="AJ59" i="12"/>
  <c r="AF59" i="12"/>
  <c r="BB58" i="12"/>
  <c r="AX58" i="12"/>
  <c r="AT58" i="12"/>
  <c r="AP58" i="12"/>
  <c r="AL58" i="12"/>
  <c r="AH58" i="12"/>
  <c r="BA56" i="12"/>
  <c r="AW56" i="12"/>
  <c r="AS56" i="12"/>
  <c r="AO56" i="12"/>
  <c r="AK56" i="12"/>
  <c r="AG9" i="12"/>
  <c r="AO9" i="12"/>
  <c r="AW9" i="12"/>
  <c r="AH11" i="12"/>
  <c r="AP11" i="12"/>
  <c r="AX11" i="12"/>
  <c r="AF12" i="12"/>
  <c r="AN12" i="12"/>
  <c r="AV12" i="12"/>
  <c r="AK13" i="12"/>
  <c r="AS13" i="12"/>
  <c r="AW13" i="12"/>
  <c r="AI14" i="12"/>
  <c r="AM14" i="12"/>
  <c r="AQ14" i="12"/>
  <c r="AY14" i="12"/>
  <c r="BC14" i="12"/>
  <c r="AF15" i="12"/>
  <c r="AJ15" i="12"/>
  <c r="AN15" i="12"/>
  <c r="AR15" i="12"/>
  <c r="AV15" i="12"/>
  <c r="AZ15" i="12"/>
  <c r="AH16" i="12"/>
  <c r="AL16" i="12"/>
  <c r="AP16" i="12"/>
  <c r="AT16" i="12"/>
  <c r="AX16" i="12"/>
  <c r="BB16" i="12"/>
  <c r="AI17" i="12"/>
  <c r="AM17" i="12"/>
  <c r="AQ17" i="12"/>
  <c r="AU17" i="12"/>
  <c r="AY17" i="12"/>
  <c r="BC17" i="12"/>
  <c r="AG18" i="12"/>
  <c r="AK18" i="12"/>
  <c r="AO18" i="12"/>
  <c r="AS18" i="12"/>
  <c r="AW18" i="12"/>
  <c r="BA18" i="12"/>
  <c r="AH20" i="12"/>
  <c r="AL20" i="12"/>
  <c r="AP20" i="12"/>
  <c r="AT20" i="12"/>
  <c r="AX20" i="12"/>
  <c r="BB20" i="12"/>
  <c r="AI21" i="12"/>
  <c r="AM21" i="12"/>
  <c r="AQ21" i="12"/>
  <c r="AU21" i="12"/>
  <c r="AY21" i="12"/>
  <c r="BC21" i="12"/>
  <c r="AG22" i="12"/>
  <c r="AK22" i="12"/>
  <c r="AO22" i="12"/>
  <c r="AS22" i="12"/>
  <c r="AW22" i="12"/>
  <c r="BA22" i="12"/>
  <c r="AH23" i="12"/>
  <c r="AL23" i="12"/>
  <c r="AP23" i="12"/>
  <c r="AT23" i="12"/>
  <c r="AX23" i="12"/>
  <c r="BB23" i="12"/>
  <c r="AF24" i="12"/>
  <c r="AJ24" i="12"/>
  <c r="AN24" i="12"/>
  <c r="AR24" i="12"/>
  <c r="AV24" i="12"/>
  <c r="AZ24" i="12"/>
  <c r="AG25" i="12"/>
  <c r="AK25" i="12"/>
  <c r="AO25" i="12"/>
  <c r="AS25" i="12"/>
  <c r="AW25" i="12"/>
  <c r="BA25" i="12"/>
  <c r="AI26" i="12"/>
  <c r="AM26" i="12"/>
  <c r="AQ26" i="12"/>
  <c r="AU26" i="12"/>
  <c r="AY26" i="12"/>
  <c r="BC26" i="12"/>
  <c r="AF27" i="12"/>
  <c r="AJ27" i="12"/>
  <c r="AN27" i="12"/>
  <c r="AR27" i="12"/>
  <c r="AV27" i="12"/>
  <c r="AZ27" i="12"/>
  <c r="AH28" i="12"/>
  <c r="AL28" i="12"/>
  <c r="AP28" i="12"/>
  <c r="AT28" i="12"/>
  <c r="AX28" i="12"/>
  <c r="BB28" i="12"/>
  <c r="AI30" i="12"/>
  <c r="AM30" i="12"/>
  <c r="AQ30" i="12"/>
  <c r="AU30" i="12"/>
  <c r="AY30" i="12"/>
  <c r="BC30" i="12"/>
  <c r="AG31" i="12"/>
  <c r="AK31" i="12"/>
  <c r="AO31" i="12"/>
  <c r="AS31" i="12"/>
  <c r="AW31" i="12"/>
  <c r="BA31" i="12"/>
  <c r="AH32" i="12"/>
  <c r="AL32" i="12"/>
  <c r="AP32" i="12"/>
  <c r="AT32" i="12"/>
  <c r="AX32" i="12"/>
  <c r="BB32" i="12"/>
  <c r="AF33" i="12"/>
  <c r="AJ33" i="12"/>
  <c r="AN33" i="12"/>
  <c r="AR33" i="12"/>
  <c r="AV33" i="12"/>
  <c r="AZ33" i="12"/>
  <c r="AG34" i="12"/>
  <c r="AK34" i="12"/>
  <c r="AO34" i="12"/>
  <c r="AS34" i="12"/>
  <c r="AW34" i="12"/>
  <c r="BA34" i="12"/>
  <c r="AI35" i="12"/>
  <c r="AM35" i="12"/>
  <c r="AQ35" i="12"/>
  <c r="AU35" i="12"/>
  <c r="AY35" i="12"/>
  <c r="BC35" i="12"/>
  <c r="AF37" i="12"/>
  <c r="AJ37" i="12"/>
  <c r="AN37" i="12"/>
  <c r="AR37" i="12"/>
  <c r="AV37" i="12"/>
  <c r="AZ37" i="12"/>
  <c r="AH38" i="12"/>
  <c r="AL38" i="12"/>
  <c r="AP38" i="12"/>
  <c r="AT38" i="12"/>
  <c r="AX38" i="12"/>
  <c r="BB38" i="12"/>
  <c r="AI39" i="12"/>
  <c r="AM39" i="12"/>
  <c r="AQ39" i="12"/>
  <c r="AU39" i="12"/>
  <c r="AY39" i="12"/>
  <c r="BC39" i="12"/>
  <c r="AG40" i="12"/>
  <c r="AK40" i="12"/>
  <c r="AO40" i="12"/>
  <c r="AS40" i="12"/>
  <c r="AW40" i="12"/>
  <c r="BA40" i="12"/>
  <c r="AH41" i="12"/>
  <c r="AL41" i="12"/>
  <c r="AP41" i="12"/>
  <c r="AT41" i="12"/>
  <c r="AX41" i="12"/>
  <c r="BB41" i="12"/>
  <c r="AF42" i="12"/>
  <c r="AJ42" i="12"/>
  <c r="AN42" i="12"/>
  <c r="AR42" i="12"/>
  <c r="AV42" i="12"/>
  <c r="AZ42" i="12"/>
  <c r="AJ43" i="12"/>
  <c r="AO43" i="12"/>
  <c r="AU43" i="12"/>
  <c r="AZ43" i="12"/>
  <c r="AK44" i="12"/>
  <c r="AP44" i="12"/>
  <c r="AU44" i="12"/>
  <c r="BA44" i="12"/>
  <c r="AJ45" i="12"/>
  <c r="AP45" i="12"/>
  <c r="AU45" i="12"/>
  <c r="AZ45" i="12"/>
  <c r="AF46" i="12"/>
  <c r="AK46" i="12"/>
  <c r="AP46" i="12"/>
  <c r="AV46" i="12"/>
  <c r="BA46" i="12"/>
  <c r="AK47" i="12"/>
  <c r="AP47" i="12"/>
  <c r="AU47" i="12"/>
  <c r="BA47" i="12"/>
  <c r="AF48" i="12"/>
  <c r="AK48" i="12"/>
  <c r="AQ48" i="12"/>
  <c r="AV48" i="12"/>
  <c r="BA48" i="12"/>
  <c r="AF50" i="12"/>
  <c r="AK50" i="12"/>
  <c r="AP50" i="12"/>
  <c r="AV50" i="12"/>
  <c r="BA50" i="12"/>
  <c r="AK51" i="12"/>
  <c r="AP51" i="12"/>
  <c r="AU51" i="12"/>
  <c r="BA51" i="12"/>
  <c r="AF52" i="12"/>
  <c r="AK52" i="12"/>
  <c r="AQ52" i="12"/>
  <c r="AV52" i="12"/>
  <c r="BA52" i="12"/>
  <c r="AF53" i="12"/>
  <c r="AK53" i="12"/>
  <c r="AP53" i="12"/>
  <c r="AV53" i="12"/>
  <c r="BA53" i="12"/>
  <c r="AF54" i="12"/>
  <c r="AL54" i="12"/>
  <c r="AQ54" i="12"/>
  <c r="AV54" i="12"/>
  <c r="BB54" i="12"/>
  <c r="AF56" i="12"/>
  <c r="AM56" i="12"/>
  <c r="AU56" i="12"/>
  <c r="BC56" i="12"/>
  <c r="AJ58" i="12"/>
  <c r="AR58" i="12"/>
  <c r="AZ58" i="12"/>
  <c r="AH59" i="12"/>
  <c r="AP59" i="12"/>
  <c r="AX59" i="12"/>
  <c r="AM60" i="12"/>
  <c r="AU60" i="12"/>
  <c r="BC60" i="12"/>
  <c r="AK61" i="12"/>
  <c r="AS61" i="12"/>
  <c r="BA61" i="12"/>
  <c r="AH63" i="12"/>
  <c r="AP63" i="12"/>
  <c r="AX63" i="12"/>
  <c r="AM64" i="12"/>
  <c r="AU64" i="12"/>
  <c r="BC64" i="12"/>
  <c r="AJ65" i="12"/>
  <c r="AR65" i="12"/>
  <c r="AZ65" i="12"/>
  <c r="AG67" i="12"/>
  <c r="AO67" i="12"/>
  <c r="AW67" i="12"/>
  <c r="AL68" i="12"/>
  <c r="AT68" i="12"/>
  <c r="BB68" i="12"/>
  <c r="AJ69" i="12"/>
  <c r="AR69" i="12"/>
  <c r="AZ69" i="12"/>
  <c r="AG70" i="12"/>
  <c r="AO70" i="12"/>
  <c r="AW70" i="12"/>
  <c r="AM71" i="12"/>
  <c r="AU71" i="12"/>
  <c r="BC71" i="12"/>
  <c r="AF11" i="17"/>
  <c r="AH11" i="17" s="1"/>
  <c r="AF15" i="17"/>
  <c r="AH15" i="17" s="1"/>
  <c r="X8" i="16"/>
  <c r="AB8" i="16"/>
  <c r="Y11" i="16"/>
  <c r="U21" i="16"/>
  <c r="Y21" i="16"/>
  <c r="S46" i="16"/>
  <c r="U48" i="16"/>
  <c r="AC48" i="16"/>
  <c r="V51" i="16"/>
  <c r="Z51" i="16"/>
  <c r="AD51" i="16"/>
  <c r="U56" i="16"/>
  <c r="Y56" i="16"/>
  <c r="AC56" i="16"/>
  <c r="T64" i="16"/>
  <c r="AB64" i="16"/>
  <c r="U69" i="16"/>
  <c r="Y69" i="16"/>
  <c r="AC69" i="16"/>
  <c r="U71" i="16"/>
  <c r="Y71" i="16"/>
  <c r="AC71" i="16"/>
  <c r="V22" i="15"/>
  <c r="Z22" i="15"/>
  <c r="AD22" i="15"/>
  <c r="V31" i="15"/>
  <c r="Z31" i="15"/>
  <c r="AD31" i="15"/>
  <c r="V48" i="15"/>
  <c r="Z48" i="15"/>
  <c r="AD48" i="15"/>
  <c r="S58" i="15"/>
  <c r="W58" i="15"/>
  <c r="AA58" i="15"/>
  <c r="U67" i="15"/>
  <c r="Y67" i="15"/>
  <c r="AC67" i="15"/>
  <c r="V28" i="19"/>
  <c r="Z28" i="19"/>
  <c r="AD28" i="19"/>
  <c r="U30" i="19"/>
  <c r="Y30" i="19"/>
  <c r="AC30" i="19"/>
  <c r="U15" i="16"/>
  <c r="T16" i="16"/>
  <c r="AB16" i="16"/>
  <c r="W17" i="16"/>
  <c r="AF17" i="16"/>
  <c r="AH17" i="16" s="1"/>
  <c r="Z18" i="16"/>
  <c r="W23" i="16"/>
  <c r="W26" i="16"/>
  <c r="AC28" i="16"/>
  <c r="AB37" i="16"/>
  <c r="X59" i="16"/>
  <c r="Z60" i="16"/>
  <c r="AD26" i="15"/>
  <c r="X41" i="15"/>
  <c r="Z40" i="18"/>
  <c r="AF17" i="15"/>
  <c r="AH17" i="15" s="1"/>
  <c r="Z12" i="16"/>
  <c r="U13" i="16"/>
  <c r="AC13" i="16"/>
  <c r="W14" i="16"/>
  <c r="AA14" i="16"/>
  <c r="X52" i="16"/>
  <c r="X67" i="16"/>
  <c r="X9" i="15"/>
  <c r="W23" i="15"/>
  <c r="W32" i="15"/>
  <c r="V37" i="15"/>
  <c r="AD37" i="15"/>
  <c r="Y38" i="15"/>
  <c r="Z40" i="15"/>
  <c r="W70" i="15"/>
  <c r="AF14" i="17"/>
  <c r="AH14" i="17" s="1"/>
  <c r="AK9" i="12"/>
  <c r="AS9" i="12"/>
  <c r="BA9" i="12"/>
  <c r="AL11" i="12"/>
  <c r="AT11" i="12"/>
  <c r="BB11" i="12"/>
  <c r="AJ12" i="12"/>
  <c r="AR12" i="12"/>
  <c r="AZ12" i="12"/>
  <c r="AG13" i="12"/>
  <c r="AO13" i="12"/>
  <c r="BA13" i="12"/>
  <c r="AU14" i="12"/>
  <c r="AF15" i="15"/>
  <c r="AH15" i="15" s="1"/>
  <c r="AH9" i="12"/>
  <c r="AL9" i="12"/>
  <c r="AP9" i="12"/>
  <c r="AT9" i="12"/>
  <c r="AX9" i="12"/>
  <c r="BB9" i="12"/>
  <c r="AI11" i="12"/>
  <c r="AM11" i="12"/>
  <c r="AQ11" i="12"/>
  <c r="AU11" i="12"/>
  <c r="AY11" i="12"/>
  <c r="BC11" i="12"/>
  <c r="AG12" i="12"/>
  <c r="AK12" i="12"/>
  <c r="AO12" i="12"/>
  <c r="AS12" i="12"/>
  <c r="AW12" i="12"/>
  <c r="BA12" i="12"/>
  <c r="AH13" i="12"/>
  <c r="AL13" i="12"/>
  <c r="AP13" i="12"/>
  <c r="AT13" i="12"/>
  <c r="AX13" i="12"/>
  <c r="BB13" i="12"/>
  <c r="AF14" i="12"/>
  <c r="AJ14" i="12"/>
  <c r="AN14" i="12"/>
  <c r="AR14" i="12"/>
  <c r="AV14" i="12"/>
  <c r="AZ14" i="12"/>
  <c r="AG15" i="12"/>
  <c r="AK15" i="12"/>
  <c r="AO15" i="12"/>
  <c r="AS15" i="12"/>
  <c r="AW15" i="12"/>
  <c r="BA15" i="12"/>
  <c r="AI16" i="12"/>
  <c r="AM16" i="12"/>
  <c r="AQ16" i="12"/>
  <c r="AU16" i="12"/>
  <c r="AY16" i="12"/>
  <c r="BC16" i="12"/>
  <c r="AF17" i="12"/>
  <c r="AJ17" i="12"/>
  <c r="AN17" i="12"/>
  <c r="AR17" i="12"/>
  <c r="AV17" i="12"/>
  <c r="AZ17" i="12"/>
  <c r="AH18" i="12"/>
  <c r="AL18" i="12"/>
  <c r="AP18" i="12"/>
  <c r="AT18" i="12"/>
  <c r="AX18" i="12"/>
  <c r="BB18" i="12"/>
  <c r="AI20" i="12"/>
  <c r="AM20" i="12"/>
  <c r="AQ20" i="12"/>
  <c r="AU20" i="12"/>
  <c r="AY20" i="12"/>
  <c r="BC20" i="12"/>
  <c r="AF21" i="12"/>
  <c r="AJ21" i="12"/>
  <c r="AN21" i="12"/>
  <c r="AR21" i="12"/>
  <c r="AV21" i="12"/>
  <c r="AZ21" i="12"/>
  <c r="AH22" i="12"/>
  <c r="AL22" i="12"/>
  <c r="AP22" i="12"/>
  <c r="AT22" i="12"/>
  <c r="AX22" i="12"/>
  <c r="BB22" i="12"/>
  <c r="AI23" i="12"/>
  <c r="AM23" i="12"/>
  <c r="AQ23" i="12"/>
  <c r="AU23" i="12"/>
  <c r="AY23" i="12"/>
  <c r="BC23" i="12"/>
  <c r="AG24" i="12"/>
  <c r="AK24" i="12"/>
  <c r="AO24" i="12"/>
  <c r="AS24" i="12"/>
  <c r="AW24" i="12"/>
  <c r="BA24" i="12"/>
  <c r="AH25" i="12"/>
  <c r="AL25" i="12"/>
  <c r="AP25" i="12"/>
  <c r="AT25" i="12"/>
  <c r="AX25" i="12"/>
  <c r="BB25" i="12"/>
  <c r="AF26" i="12"/>
  <c r="AJ26" i="12"/>
  <c r="AN26" i="12"/>
  <c r="AR26" i="12"/>
  <c r="AV26" i="12"/>
  <c r="AZ26" i="12"/>
  <c r="AG27" i="12"/>
  <c r="AK27" i="12"/>
  <c r="AO27" i="12"/>
  <c r="AS27" i="12"/>
  <c r="AW27" i="12"/>
  <c r="BA27" i="12"/>
  <c r="AI28" i="12"/>
  <c r="AM28" i="12"/>
  <c r="AQ28" i="12"/>
  <c r="AU28" i="12"/>
  <c r="AY28" i="12"/>
  <c r="BC28" i="12"/>
  <c r="AF30" i="12"/>
  <c r="AJ30" i="12"/>
  <c r="AN30" i="12"/>
  <c r="AR30" i="12"/>
  <c r="AV30" i="12"/>
  <c r="AZ30" i="12"/>
  <c r="AH31" i="12"/>
  <c r="AL31" i="12"/>
  <c r="AP31" i="12"/>
  <c r="AT31" i="12"/>
  <c r="AX31" i="12"/>
  <c r="BB31" i="12"/>
  <c r="AI32" i="12"/>
  <c r="AM32" i="12"/>
  <c r="AQ32" i="12"/>
  <c r="AU32" i="12"/>
  <c r="AY32" i="12"/>
  <c r="BC32" i="12"/>
  <c r="AG33" i="12"/>
  <c r="AK33" i="12"/>
  <c r="AO33" i="12"/>
  <c r="AS33" i="12"/>
  <c r="AW33" i="12"/>
  <c r="BA33" i="12"/>
  <c r="AH34" i="12"/>
  <c r="AL34" i="12"/>
  <c r="AP34" i="12"/>
  <c r="AT34" i="12"/>
  <c r="AX34" i="12"/>
  <c r="BB34" i="12"/>
  <c r="AF35" i="12"/>
  <c r="AJ35" i="12"/>
  <c r="AN35" i="12"/>
  <c r="AR35" i="12"/>
  <c r="AV35" i="12"/>
  <c r="AZ35" i="12"/>
  <c r="AG37" i="12"/>
  <c r="AK37" i="12"/>
  <c r="AO37" i="12"/>
  <c r="AS37" i="12"/>
  <c r="AW37" i="12"/>
  <c r="BA37" i="12"/>
  <c r="AI38" i="12"/>
  <c r="AM38" i="12"/>
  <c r="AQ38" i="12"/>
  <c r="AU38" i="12"/>
  <c r="AY38" i="12"/>
  <c r="BC38" i="12"/>
  <c r="AF39" i="12"/>
  <c r="AJ39" i="12"/>
  <c r="AN39" i="12"/>
  <c r="AR39" i="12"/>
  <c r="AV39" i="12"/>
  <c r="AZ39" i="12"/>
  <c r="AH40" i="12"/>
  <c r="AL40" i="12"/>
  <c r="AP40" i="12"/>
  <c r="AT40" i="12"/>
  <c r="AX40" i="12"/>
  <c r="BB40" i="12"/>
  <c r="AI41" i="12"/>
  <c r="AM41" i="12"/>
  <c r="AQ41" i="12"/>
  <c r="AU41" i="12"/>
  <c r="AY41" i="12"/>
  <c r="BC41" i="12"/>
  <c r="AG42" i="12"/>
  <c r="AK42" i="12"/>
  <c r="AO42" i="12"/>
  <c r="AS42" i="12"/>
  <c r="AW42" i="12"/>
  <c r="BB42" i="12"/>
  <c r="AF43" i="12"/>
  <c r="AK43" i="12"/>
  <c r="AQ43" i="12"/>
  <c r="AV43" i="12"/>
  <c r="BA43" i="12"/>
  <c r="AG44" i="12"/>
  <c r="AL44" i="12"/>
  <c r="AQ44" i="12"/>
  <c r="AW44" i="12"/>
  <c r="BB44" i="12"/>
  <c r="AF45" i="12"/>
  <c r="AL45" i="12"/>
  <c r="AQ45" i="12"/>
  <c r="AV45" i="12"/>
  <c r="BB45" i="12"/>
  <c r="AG46" i="12"/>
  <c r="AL46" i="12"/>
  <c r="AR46" i="12"/>
  <c r="AW46" i="12"/>
  <c r="BB46" i="12"/>
  <c r="AG47" i="12"/>
  <c r="AL47" i="12"/>
  <c r="AQ47" i="12"/>
  <c r="AW47" i="12"/>
  <c r="BB47" i="12"/>
  <c r="AG48" i="12"/>
  <c r="AM48" i="12"/>
  <c r="AR48" i="12"/>
  <c r="AW48" i="12"/>
  <c r="BC48" i="12"/>
  <c r="AG50" i="12"/>
  <c r="AL50" i="12"/>
  <c r="AR50" i="12"/>
  <c r="AW50" i="12"/>
  <c r="BB50" i="12"/>
  <c r="AG51" i="12"/>
  <c r="AL51" i="12"/>
  <c r="AQ51" i="12"/>
  <c r="AW51" i="12"/>
  <c r="BB51" i="12"/>
  <c r="AG52" i="12"/>
  <c r="AM52" i="12"/>
  <c r="AR52" i="12"/>
  <c r="AW52" i="12"/>
  <c r="BC52" i="12"/>
  <c r="AG53" i="12"/>
  <c r="AL53" i="12"/>
  <c r="AR53" i="12"/>
  <c r="AW53" i="12"/>
  <c r="BB53" i="12"/>
  <c r="AH54" i="12"/>
  <c r="AM54" i="12"/>
  <c r="AR54" i="12"/>
  <c r="AX54" i="12"/>
  <c r="BC54" i="12"/>
  <c r="AG56" i="12"/>
  <c r="AN56" i="12"/>
  <c r="AV56" i="12"/>
  <c r="AK58" i="12"/>
  <c r="AS58" i="12"/>
  <c r="BA58" i="12"/>
  <c r="AI59" i="12"/>
  <c r="AQ59" i="12"/>
  <c r="AY59" i="12"/>
  <c r="AF60" i="12"/>
  <c r="AN60" i="12"/>
  <c r="AV60" i="12"/>
  <c r="AL61" i="12"/>
  <c r="AT61" i="12"/>
  <c r="BB61" i="12"/>
  <c r="AI63" i="12"/>
  <c r="AQ63" i="12"/>
  <c r="AY63" i="12"/>
  <c r="AF64" i="12"/>
  <c r="AN64" i="12"/>
  <c r="AV64" i="12"/>
  <c r="AK65" i="12"/>
  <c r="AS65" i="12"/>
  <c r="BA65" i="12"/>
  <c r="AH67" i="12"/>
  <c r="AP67" i="12"/>
  <c r="AX67" i="12"/>
  <c r="AM68" i="12"/>
  <c r="AU68" i="12"/>
  <c r="BC68" i="12"/>
  <c r="AK69" i="12"/>
  <c r="AS69" i="12"/>
  <c r="BA69" i="12"/>
  <c r="AH70" i="12"/>
  <c r="AP70" i="12"/>
  <c r="AX70" i="12"/>
  <c r="AF71" i="12"/>
  <c r="AN71" i="12"/>
  <c r="AV71" i="12"/>
  <c r="W9" i="16"/>
  <c r="AA9" i="16"/>
  <c r="AF9" i="16"/>
  <c r="AH9" i="16" s="1"/>
  <c r="T20" i="16"/>
  <c r="X20" i="16"/>
  <c r="AB20" i="16"/>
  <c r="T33" i="16"/>
  <c r="X33" i="16"/>
  <c r="U41" i="16"/>
  <c r="Y41" i="16"/>
  <c r="AC41" i="16"/>
  <c r="S44" i="16"/>
  <c r="W44" i="16"/>
  <c r="AA44" i="16"/>
  <c r="W47" i="16"/>
  <c r="AA47" i="16"/>
  <c r="S15" i="15"/>
  <c r="W15" i="15"/>
  <c r="AA15" i="15"/>
  <c r="U30" i="15"/>
  <c r="Y30" i="15"/>
  <c r="T43" i="15"/>
  <c r="X43" i="15"/>
  <c r="AB43" i="15"/>
  <c r="T9" i="19"/>
  <c r="U12" i="19"/>
  <c r="Y12" i="19"/>
  <c r="AC12" i="19"/>
  <c r="T22" i="19"/>
  <c r="X22" i="19"/>
  <c r="AB22" i="19"/>
  <c r="AF13" i="17"/>
  <c r="AH13" i="17" s="1"/>
  <c r="AF17" i="17"/>
  <c r="AH17" i="17" s="1"/>
  <c r="V8" i="16"/>
  <c r="Z8" i="16"/>
  <c r="AD8" i="16"/>
  <c r="T12" i="16"/>
  <c r="S15" i="16"/>
  <c r="W15" i="16"/>
  <c r="AA15" i="16"/>
  <c r="AF15" i="16"/>
  <c r="AH15" i="16" s="1"/>
  <c r="U22" i="16"/>
  <c r="Y22" i="16"/>
  <c r="AC22" i="16"/>
  <c r="U23" i="16"/>
  <c r="S24" i="16"/>
  <c r="W24" i="16"/>
  <c r="AA24" i="16"/>
  <c r="U26" i="16"/>
  <c r="Y26" i="16"/>
  <c r="AC26" i="16"/>
  <c r="S28" i="16"/>
  <c r="W28" i="16"/>
  <c r="AA28" i="16"/>
  <c r="V33" i="16"/>
  <c r="S41" i="16"/>
  <c r="W41" i="16"/>
  <c r="AA41" i="16"/>
  <c r="U44" i="16"/>
  <c r="Y44" i="16"/>
  <c r="U46" i="16"/>
  <c r="Y46" i="16"/>
  <c r="AC46" i="16"/>
  <c r="S48" i="16"/>
  <c r="W48" i="16"/>
  <c r="AA48" i="16"/>
  <c r="T51" i="16"/>
  <c r="X51" i="16"/>
  <c r="V52" i="16"/>
  <c r="Z52" i="16"/>
  <c r="AD52" i="16"/>
  <c r="V59" i="16"/>
  <c r="Z59" i="16"/>
  <c r="T60" i="16"/>
  <c r="X60" i="16"/>
  <c r="AB60" i="16"/>
  <c r="V64" i="16"/>
  <c r="AD64" i="16"/>
  <c r="Z67" i="16"/>
  <c r="U21" i="15"/>
  <c r="Y21" i="15"/>
  <c r="T31" i="15"/>
  <c r="X31" i="15"/>
  <c r="AB31" i="15"/>
  <c r="U32" i="15"/>
  <c r="Y32" i="15"/>
  <c r="AC32" i="15"/>
  <c r="T37" i="15"/>
  <c r="X37" i="15"/>
  <c r="AB37" i="15"/>
  <c r="S38" i="15"/>
  <c r="W38" i="15"/>
  <c r="T40" i="15"/>
  <c r="AB40" i="15"/>
  <c r="Z41" i="15"/>
  <c r="V43" i="15"/>
  <c r="AD43" i="15"/>
  <c r="T48" i="15"/>
  <c r="X48" i="15"/>
  <c r="AB48" i="15"/>
  <c r="U70" i="15"/>
  <c r="Y70" i="15"/>
  <c r="AC70" i="15"/>
  <c r="V9" i="19"/>
  <c r="Z9" i="19"/>
  <c r="AD9" i="19"/>
  <c r="S12" i="19"/>
  <c r="W12" i="19"/>
  <c r="AA12" i="19"/>
  <c r="AF12" i="19"/>
  <c r="AH12" i="19" s="1"/>
  <c r="V52" i="18"/>
  <c r="Z52" i="18"/>
  <c r="AD52" i="18"/>
  <c r="U65" i="18"/>
  <c r="Y65" i="18"/>
  <c r="AC65" i="18"/>
  <c r="U9" i="16"/>
  <c r="Y9" i="16"/>
  <c r="AC9" i="16"/>
  <c r="S11" i="16"/>
  <c r="W11" i="16"/>
  <c r="AA11" i="16"/>
  <c r="AF11" i="16"/>
  <c r="AH11" i="16" s="1"/>
  <c r="AA13" i="16"/>
  <c r="U14" i="16"/>
  <c r="Y14" i="16"/>
  <c r="AC14" i="16"/>
  <c r="V16" i="16"/>
  <c r="Z16" i="16"/>
  <c r="AD16" i="16"/>
  <c r="U17" i="16"/>
  <c r="Y17" i="16"/>
  <c r="AC17" i="16"/>
  <c r="T18" i="16"/>
  <c r="X18" i="16"/>
  <c r="AB18" i="16"/>
  <c r="S21" i="16"/>
  <c r="W21" i="16"/>
  <c r="AA21" i="16"/>
  <c r="Z37" i="16"/>
  <c r="AD37" i="16"/>
  <c r="U47" i="16"/>
  <c r="S56" i="16"/>
  <c r="W56" i="16"/>
  <c r="AA56" i="16"/>
  <c r="S69" i="16"/>
  <c r="W69" i="16"/>
  <c r="AA69" i="16"/>
  <c r="S71" i="16"/>
  <c r="W71" i="16"/>
  <c r="AA71" i="16"/>
  <c r="V9" i="15"/>
  <c r="AD9" i="15"/>
  <c r="U15" i="15"/>
  <c r="Y15" i="15"/>
  <c r="AC15" i="15"/>
  <c r="T22" i="15"/>
  <c r="X22" i="15"/>
  <c r="AB22" i="15"/>
  <c r="U23" i="15"/>
  <c r="Y23" i="15"/>
  <c r="AC23" i="15"/>
  <c r="T26" i="15"/>
  <c r="X26" i="15"/>
  <c r="AB26" i="15"/>
  <c r="AA30" i="15"/>
  <c r="U58" i="15"/>
  <c r="Y58" i="15"/>
  <c r="AC58" i="15"/>
  <c r="S67" i="15"/>
  <c r="AA67" i="15"/>
  <c r="V22" i="19"/>
  <c r="Z22" i="19"/>
  <c r="AD22" i="19"/>
  <c r="S24" i="19"/>
  <c r="AA24" i="19"/>
  <c r="U8" i="16"/>
  <c r="Y8" i="16"/>
  <c r="AC8" i="16"/>
  <c r="Z9" i="16"/>
  <c r="V11" i="16"/>
  <c r="Z11" i="16"/>
  <c r="AD11" i="16"/>
  <c r="S12" i="16"/>
  <c r="W12" i="16"/>
  <c r="AA12" i="16"/>
  <c r="AF12" i="16"/>
  <c r="AH12" i="16" s="1"/>
  <c r="T13" i="16"/>
  <c r="X13" i="16"/>
  <c r="AB13" i="16"/>
  <c r="T14" i="16"/>
  <c r="X14" i="16"/>
  <c r="AB14" i="16"/>
  <c r="Z15" i="16"/>
  <c r="AD15" i="16"/>
  <c r="S16" i="16"/>
  <c r="W16" i="16"/>
  <c r="AA16" i="16"/>
  <c r="AF16" i="16"/>
  <c r="AH16" i="16" s="1"/>
  <c r="V17" i="16"/>
  <c r="Z17" i="16"/>
  <c r="AD17" i="16"/>
  <c r="U18" i="16"/>
  <c r="Y18" i="16"/>
  <c r="AC18" i="16"/>
  <c r="S20" i="16"/>
  <c r="W20" i="16"/>
  <c r="AA20" i="16"/>
  <c r="AF20" i="16"/>
  <c r="AH20" i="16" s="1"/>
  <c r="V21" i="16"/>
  <c r="Z21" i="16"/>
  <c r="AD21" i="16"/>
  <c r="X22" i="16"/>
  <c r="AB22" i="16"/>
  <c r="V23" i="16"/>
  <c r="Z23" i="16"/>
  <c r="V24" i="16"/>
  <c r="Z24" i="16"/>
  <c r="AD24" i="16"/>
  <c r="T25" i="16"/>
  <c r="X25" i="16"/>
  <c r="AB25" i="16"/>
  <c r="T27" i="16"/>
  <c r="X27" i="16"/>
  <c r="AB27" i="16"/>
  <c r="T30" i="16"/>
  <c r="X30" i="16"/>
  <c r="AB30" i="16"/>
  <c r="V31" i="16"/>
  <c r="Z31" i="16"/>
  <c r="AD31" i="16"/>
  <c r="U32" i="16"/>
  <c r="AC32" i="16"/>
  <c r="T34" i="16"/>
  <c r="X34" i="16"/>
  <c r="AB34" i="16"/>
  <c r="Z35" i="16"/>
  <c r="AD35" i="16"/>
  <c r="T38" i="16"/>
  <c r="X38" i="16"/>
  <c r="AB38" i="16"/>
  <c r="V39" i="16"/>
  <c r="Z39" i="16"/>
  <c r="T40" i="16"/>
  <c r="X40" i="16"/>
  <c r="AB40" i="16"/>
  <c r="T43" i="16"/>
  <c r="AB43" i="16"/>
  <c r="U45" i="16"/>
  <c r="AC45" i="16"/>
  <c r="T50" i="16"/>
  <c r="X50" i="16"/>
  <c r="AB50" i="16"/>
  <c r="T53" i="16"/>
  <c r="AB53" i="16"/>
  <c r="V54" i="16"/>
  <c r="Z54" i="16"/>
  <c r="AD54" i="16"/>
  <c r="U58" i="16"/>
  <c r="AC58" i="16"/>
  <c r="V61" i="16"/>
  <c r="Z61" i="16"/>
  <c r="AD61" i="16"/>
  <c r="T63" i="16"/>
  <c r="X63" i="16"/>
  <c r="AB63" i="16"/>
  <c r="W65" i="16"/>
  <c r="AA65" i="16"/>
  <c r="V68" i="16"/>
  <c r="Z68" i="16"/>
  <c r="AD68" i="16"/>
  <c r="AA70" i="16"/>
  <c r="U8" i="15"/>
  <c r="Y8" i="15"/>
  <c r="AC8" i="15"/>
  <c r="U11" i="15"/>
  <c r="Y11" i="15"/>
  <c r="AC11" i="15"/>
  <c r="W12" i="15"/>
  <c r="AF12" i="15"/>
  <c r="AH12" i="15" s="1"/>
  <c r="U13" i="15"/>
  <c r="Y13" i="15"/>
  <c r="AC13" i="15"/>
  <c r="S14" i="15"/>
  <c r="W14" i="15"/>
  <c r="AA14" i="15"/>
  <c r="AF14" i="15"/>
  <c r="AH14" i="15" s="1"/>
  <c r="T16" i="15"/>
  <c r="X16" i="15"/>
  <c r="AB16" i="15"/>
  <c r="U17" i="15"/>
  <c r="Y17" i="15"/>
  <c r="AC17" i="15"/>
  <c r="V18" i="15"/>
  <c r="Z18" i="15"/>
  <c r="AD18" i="15"/>
  <c r="U20" i="15"/>
  <c r="Y20" i="15"/>
  <c r="AC20" i="15"/>
  <c r="U24" i="15"/>
  <c r="Y24" i="15"/>
  <c r="AC24" i="15"/>
  <c r="V25" i="15"/>
  <c r="Z25" i="15"/>
  <c r="AD25" i="15"/>
  <c r="T27" i="15"/>
  <c r="X27" i="15"/>
  <c r="AB27" i="15"/>
  <c r="V28" i="15"/>
  <c r="U33" i="15"/>
  <c r="Y33" i="15"/>
  <c r="AC33" i="15"/>
  <c r="T34" i="15"/>
  <c r="X34" i="15"/>
  <c r="AB34" i="15"/>
  <c r="S35" i="15"/>
  <c r="W35" i="15"/>
  <c r="AA35" i="15"/>
  <c r="S39" i="15"/>
  <c r="W39" i="15"/>
  <c r="AA39" i="15"/>
  <c r="U42" i="15"/>
  <c r="AC42" i="15"/>
  <c r="U44" i="15"/>
  <c r="Y44" i="15"/>
  <c r="S45" i="15"/>
  <c r="W45" i="15"/>
  <c r="AA45" i="15"/>
  <c r="T46" i="15"/>
  <c r="X46" i="15"/>
  <c r="AB46" i="15"/>
  <c r="V47" i="15"/>
  <c r="Z47" i="15"/>
  <c r="AD47" i="15"/>
  <c r="U50" i="15"/>
  <c r="Y50" i="15"/>
  <c r="AC50" i="15"/>
  <c r="V51" i="15"/>
  <c r="Z51" i="15"/>
  <c r="AD51" i="15"/>
  <c r="T52" i="15"/>
  <c r="X52" i="15"/>
  <c r="W53" i="15"/>
  <c r="AA53" i="15"/>
  <c r="V60" i="15"/>
  <c r="Z60" i="15"/>
  <c r="AD60" i="15"/>
  <c r="S63" i="15"/>
  <c r="W63" i="15"/>
  <c r="AA63" i="15"/>
  <c r="AC69" i="15"/>
  <c r="Y13" i="19"/>
  <c r="AC13" i="19"/>
  <c r="S15" i="19"/>
  <c r="W15" i="19"/>
  <c r="AA15" i="19"/>
  <c r="AF15" i="19"/>
  <c r="AH15" i="19" s="1"/>
  <c r="V18" i="19"/>
  <c r="Z18" i="19"/>
  <c r="AD18" i="19"/>
  <c r="Y31" i="19"/>
  <c r="AC31" i="19"/>
  <c r="V42" i="19"/>
  <c r="Z42" i="19"/>
  <c r="AD42" i="19"/>
  <c r="T45" i="19"/>
  <c r="AB45" i="19"/>
  <c r="V50" i="19"/>
  <c r="Z50" i="19"/>
  <c r="AD50" i="19"/>
  <c r="S52" i="19"/>
  <c r="W52" i="19"/>
  <c r="V8" i="18"/>
  <c r="Z8" i="18"/>
  <c r="V12" i="18"/>
  <c r="Z12" i="18"/>
  <c r="AD12" i="18"/>
  <c r="S8" i="16"/>
  <c r="AA8" i="16"/>
  <c r="AF8" i="16"/>
  <c r="AH8" i="16" s="1"/>
  <c r="T9" i="16"/>
  <c r="X9" i="16"/>
  <c r="AB9" i="16"/>
  <c r="T11" i="16"/>
  <c r="X11" i="16"/>
  <c r="AB11" i="16"/>
  <c r="U12" i="16"/>
  <c r="Y12" i="16"/>
  <c r="AC12" i="16"/>
  <c r="V13" i="16"/>
  <c r="Z13" i="16"/>
  <c r="AD13" i="16"/>
  <c r="Z14" i="16"/>
  <c r="AD14" i="16"/>
  <c r="T15" i="16"/>
  <c r="X15" i="16"/>
  <c r="AB15" i="16"/>
  <c r="U16" i="16"/>
  <c r="Y16" i="16"/>
  <c r="AC16" i="16"/>
  <c r="T17" i="16"/>
  <c r="X17" i="16"/>
  <c r="AB17" i="16"/>
  <c r="S18" i="16"/>
  <c r="AA18" i="16"/>
  <c r="AF18" i="16"/>
  <c r="AH18" i="16" s="1"/>
  <c r="U20" i="16"/>
  <c r="Y20" i="16"/>
  <c r="T21" i="16"/>
  <c r="X21" i="16"/>
  <c r="AB21" i="16"/>
  <c r="V22" i="16"/>
  <c r="Z22" i="16"/>
  <c r="AD22" i="16"/>
  <c r="T23" i="16"/>
  <c r="X23" i="16"/>
  <c r="AB23" i="16"/>
  <c r="T24" i="16"/>
  <c r="AB24" i="16"/>
  <c r="V25" i="16"/>
  <c r="Z25" i="16"/>
  <c r="AD25" i="16"/>
  <c r="V27" i="16"/>
  <c r="AD27" i="16"/>
  <c r="V30" i="16"/>
  <c r="Z30" i="16"/>
  <c r="AD30" i="16"/>
  <c r="T31" i="16"/>
  <c r="X31" i="16"/>
  <c r="AB31" i="16"/>
  <c r="S32" i="16"/>
  <c r="W32" i="16"/>
  <c r="AA32" i="16"/>
  <c r="V34" i="16"/>
  <c r="Z34" i="16"/>
  <c r="AD34" i="16"/>
  <c r="T35" i="16"/>
  <c r="X35" i="16"/>
  <c r="AB35" i="16"/>
  <c r="V38" i="16"/>
  <c r="Z38" i="16"/>
  <c r="AD38" i="16"/>
  <c r="T39" i="16"/>
  <c r="X39" i="16"/>
  <c r="AB39" i="16"/>
  <c r="V40" i="16"/>
  <c r="Z40" i="16"/>
  <c r="AD40" i="16"/>
  <c r="V42" i="16"/>
  <c r="Z42" i="16"/>
  <c r="AD42" i="16"/>
  <c r="V43" i="16"/>
  <c r="Z43" i="16"/>
  <c r="AD43" i="16"/>
  <c r="S45" i="16"/>
  <c r="W45" i="16"/>
  <c r="AA45" i="16"/>
  <c r="V50" i="16"/>
  <c r="Z50" i="16"/>
  <c r="AD50" i="16"/>
  <c r="V53" i="16"/>
  <c r="Z53" i="16"/>
  <c r="AD53" i="16"/>
  <c r="T54" i="16"/>
  <c r="X54" i="16"/>
  <c r="AB54" i="16"/>
  <c r="W58" i="16"/>
  <c r="AA58" i="16"/>
  <c r="T61" i="16"/>
  <c r="X61" i="16"/>
  <c r="V63" i="16"/>
  <c r="Z63" i="16"/>
  <c r="AD63" i="16"/>
  <c r="U65" i="16"/>
  <c r="Y65" i="16"/>
  <c r="T68" i="16"/>
  <c r="X68" i="16"/>
  <c r="AB68" i="16"/>
  <c r="U70" i="16"/>
  <c r="Y70" i="16"/>
  <c r="AC70" i="16"/>
  <c r="S8" i="15"/>
  <c r="W8" i="15"/>
  <c r="S11" i="15"/>
  <c r="W11" i="15"/>
  <c r="AA11" i="15"/>
  <c r="AF11" i="15"/>
  <c r="AH11" i="15" s="1"/>
  <c r="U12" i="15"/>
  <c r="Y12" i="15"/>
  <c r="AC12" i="15"/>
  <c r="S13" i="15"/>
  <c r="W13" i="15"/>
  <c r="AF13" i="15"/>
  <c r="AH13" i="15" s="1"/>
  <c r="U14" i="15"/>
  <c r="Y14" i="15"/>
  <c r="AC14" i="15"/>
  <c r="V16" i="15"/>
  <c r="Z16" i="15"/>
  <c r="AD16" i="15"/>
  <c r="S17" i="15"/>
  <c r="W17" i="15"/>
  <c r="T18" i="15"/>
  <c r="X18" i="15"/>
  <c r="AB18" i="15"/>
  <c r="S20" i="15"/>
  <c r="W20" i="15"/>
  <c r="AA20" i="15"/>
  <c r="AF20" i="15"/>
  <c r="AH20" i="15" s="1"/>
  <c r="S24" i="15"/>
  <c r="W24" i="15"/>
  <c r="AA24" i="15"/>
  <c r="T25" i="15"/>
  <c r="X25" i="15"/>
  <c r="AB25" i="15"/>
  <c r="V27" i="15"/>
  <c r="AD27" i="15"/>
  <c r="T28" i="15"/>
  <c r="X28" i="15"/>
  <c r="AB28" i="15"/>
  <c r="S33" i="15"/>
  <c r="W33" i="15"/>
  <c r="AA33" i="15"/>
  <c r="V34" i="15"/>
  <c r="Z34" i="15"/>
  <c r="AD34" i="15"/>
  <c r="U35" i="15"/>
  <c r="Y35" i="15"/>
  <c r="AC35" i="15"/>
  <c r="U39" i="15"/>
  <c r="AC39" i="15"/>
  <c r="S42" i="15"/>
  <c r="W42" i="15"/>
  <c r="AA42" i="15"/>
  <c r="W44" i="15"/>
  <c r="U45" i="15"/>
  <c r="Y45" i="15"/>
  <c r="AC45" i="15"/>
  <c r="V46" i="15"/>
  <c r="Z46" i="15"/>
  <c r="AD46" i="15"/>
  <c r="T47" i="15"/>
  <c r="S50" i="15"/>
  <c r="W50" i="15"/>
  <c r="AA50" i="15"/>
  <c r="T51" i="15"/>
  <c r="X51" i="15"/>
  <c r="AB51" i="15"/>
  <c r="V52" i="15"/>
  <c r="U53" i="15"/>
  <c r="Y53" i="15"/>
  <c r="AC53" i="15"/>
  <c r="X60" i="15"/>
  <c r="AB60" i="15"/>
  <c r="U63" i="15"/>
  <c r="AC63" i="15"/>
  <c r="S69" i="15"/>
  <c r="AA69" i="15"/>
  <c r="S13" i="19"/>
  <c r="W13" i="19"/>
  <c r="AF13" i="19"/>
  <c r="AH13" i="19" s="1"/>
  <c r="U15" i="19"/>
  <c r="Y15" i="19"/>
  <c r="AC15" i="19"/>
  <c r="T16" i="19"/>
  <c r="X16" i="19"/>
  <c r="AB16" i="19"/>
  <c r="T18" i="19"/>
  <c r="X44" i="19"/>
  <c r="S47" i="19"/>
  <c r="AA47" i="19"/>
  <c r="U25" i="16"/>
  <c r="Y25" i="16"/>
  <c r="AC25" i="16"/>
  <c r="V26" i="16"/>
  <c r="AD26" i="16"/>
  <c r="S27" i="16"/>
  <c r="W27" i="16"/>
  <c r="AA27" i="16"/>
  <c r="T28" i="16"/>
  <c r="X28" i="16"/>
  <c r="AB28" i="16"/>
  <c r="U30" i="16"/>
  <c r="Y30" i="16"/>
  <c r="AC30" i="16"/>
  <c r="S31" i="16"/>
  <c r="W31" i="16"/>
  <c r="AA31" i="16"/>
  <c r="V32" i="16"/>
  <c r="AD32" i="16"/>
  <c r="S33" i="16"/>
  <c r="W33" i="16"/>
  <c r="AA33" i="16"/>
  <c r="W34" i="16"/>
  <c r="AA34" i="16"/>
  <c r="U35" i="16"/>
  <c r="Y35" i="16"/>
  <c r="U37" i="16"/>
  <c r="Y37" i="16"/>
  <c r="AC37" i="16"/>
  <c r="U38" i="16"/>
  <c r="AC38" i="16"/>
  <c r="S39" i="16"/>
  <c r="W39" i="16"/>
  <c r="AA39" i="16"/>
  <c r="U40" i="16"/>
  <c r="AC40" i="16"/>
  <c r="V41" i="16"/>
  <c r="Z41" i="16"/>
  <c r="AD41" i="16"/>
  <c r="S42" i="16"/>
  <c r="W42" i="16"/>
  <c r="AA42" i="16"/>
  <c r="U43" i="16"/>
  <c r="Y43" i="16"/>
  <c r="AC43" i="16"/>
  <c r="V44" i="16"/>
  <c r="Z44" i="16"/>
  <c r="AD44" i="16"/>
  <c r="T45" i="16"/>
  <c r="AB45" i="16"/>
  <c r="T46" i="16"/>
  <c r="X46" i="16"/>
  <c r="T47" i="16"/>
  <c r="X47" i="16"/>
  <c r="AB47" i="16"/>
  <c r="T48" i="16"/>
  <c r="AB48" i="16"/>
  <c r="U50" i="16"/>
  <c r="Y50" i="16"/>
  <c r="AC50" i="16"/>
  <c r="U51" i="16"/>
  <c r="Y51" i="16"/>
  <c r="AC51" i="16"/>
  <c r="W52" i="16"/>
  <c r="AA52" i="16"/>
  <c r="S53" i="16"/>
  <c r="W53" i="16"/>
  <c r="AA53" i="16"/>
  <c r="U54" i="16"/>
  <c r="Y54" i="16"/>
  <c r="Z56" i="16"/>
  <c r="V58" i="16"/>
  <c r="Z58" i="16"/>
  <c r="AD58" i="16"/>
  <c r="S59" i="16"/>
  <c r="W59" i="16"/>
  <c r="AA59" i="16"/>
  <c r="U60" i="16"/>
  <c r="Y60" i="16"/>
  <c r="AC60" i="16"/>
  <c r="U61" i="16"/>
  <c r="Y61" i="16"/>
  <c r="AC61" i="16"/>
  <c r="W63" i="16"/>
  <c r="AA63" i="16"/>
  <c r="S64" i="16"/>
  <c r="W64" i="16"/>
  <c r="AA64" i="16"/>
  <c r="T65" i="16"/>
  <c r="X65" i="16"/>
  <c r="AB65" i="16"/>
  <c r="U67" i="16"/>
  <c r="Y67" i="16"/>
  <c r="AC67" i="16"/>
  <c r="U68" i="16"/>
  <c r="AC68" i="16"/>
  <c r="V69" i="16"/>
  <c r="Z69" i="16"/>
  <c r="T70" i="16"/>
  <c r="X70" i="16"/>
  <c r="AB70" i="16"/>
  <c r="T71" i="16"/>
  <c r="X71" i="16"/>
  <c r="T8" i="15"/>
  <c r="X8" i="15"/>
  <c r="AB8" i="15"/>
  <c r="U9" i="15"/>
  <c r="AC9" i="15"/>
  <c r="V11" i="15"/>
  <c r="V12" i="15"/>
  <c r="Z12" i="15"/>
  <c r="AD12" i="15"/>
  <c r="Z13" i="15"/>
  <c r="V14" i="15"/>
  <c r="AD14" i="15"/>
  <c r="T15" i="15"/>
  <c r="X15" i="15"/>
  <c r="AB15" i="15"/>
  <c r="U16" i="15"/>
  <c r="Y16" i="15"/>
  <c r="AC16" i="15"/>
  <c r="T17" i="15"/>
  <c r="X17" i="15"/>
  <c r="S18" i="15"/>
  <c r="W18" i="15"/>
  <c r="AA18" i="15"/>
  <c r="AF18" i="15"/>
  <c r="AH18" i="15" s="1"/>
  <c r="V20" i="15"/>
  <c r="Z20" i="15"/>
  <c r="T21" i="15"/>
  <c r="X21" i="15"/>
  <c r="AB21" i="15"/>
  <c r="S22" i="15"/>
  <c r="W22" i="15"/>
  <c r="T23" i="15"/>
  <c r="X23" i="15"/>
  <c r="AB23" i="15"/>
  <c r="V24" i="15"/>
  <c r="U25" i="15"/>
  <c r="Y25" i="15"/>
  <c r="AC25" i="15"/>
  <c r="U26" i="15"/>
  <c r="Y26" i="15"/>
  <c r="AC26" i="15"/>
  <c r="U27" i="15"/>
  <c r="Y27" i="15"/>
  <c r="AC27" i="15"/>
  <c r="S28" i="15"/>
  <c r="W28" i="15"/>
  <c r="AA28" i="15"/>
  <c r="T30" i="15"/>
  <c r="X30" i="15"/>
  <c r="AB30" i="15"/>
  <c r="S31" i="15"/>
  <c r="W31" i="15"/>
  <c r="T32" i="15"/>
  <c r="X32" i="15"/>
  <c r="AB32" i="15"/>
  <c r="V33" i="15"/>
  <c r="Z33" i="15"/>
  <c r="AD33" i="15"/>
  <c r="U34" i="15"/>
  <c r="Y34" i="15"/>
  <c r="AC34" i="15"/>
  <c r="T35" i="15"/>
  <c r="X35" i="15"/>
  <c r="AB35" i="15"/>
  <c r="U37" i="15"/>
  <c r="Y37" i="15"/>
  <c r="AC37" i="15"/>
  <c r="T38" i="15"/>
  <c r="X38" i="15"/>
  <c r="AB38" i="15"/>
  <c r="V39" i="15"/>
  <c r="Z39" i="15"/>
  <c r="AD39" i="15"/>
  <c r="S40" i="15"/>
  <c r="W40" i="15"/>
  <c r="AA40" i="15"/>
  <c r="U41" i="15"/>
  <c r="Y41" i="15"/>
  <c r="AC41" i="15"/>
  <c r="V42" i="15"/>
  <c r="AD42" i="15"/>
  <c r="S43" i="15"/>
  <c r="W43" i="15"/>
  <c r="AA43" i="15"/>
  <c r="T44" i="15"/>
  <c r="X44" i="15"/>
  <c r="AB44" i="15"/>
  <c r="T45" i="15"/>
  <c r="X45" i="15"/>
  <c r="AB45" i="15"/>
  <c r="S46" i="15"/>
  <c r="AA46" i="15"/>
  <c r="U47" i="15"/>
  <c r="AC47" i="15"/>
  <c r="AC48" i="15"/>
  <c r="Z50" i="15"/>
  <c r="AD50" i="15"/>
  <c r="U51" i="15"/>
  <c r="AC51" i="15"/>
  <c r="S52" i="15"/>
  <c r="W52" i="15"/>
  <c r="AA52" i="15"/>
  <c r="T54" i="15"/>
  <c r="X54" i="15"/>
  <c r="AB54" i="15"/>
  <c r="U56" i="15"/>
  <c r="AC56" i="15"/>
  <c r="V59" i="15"/>
  <c r="Z59" i="15"/>
  <c r="AD59" i="15"/>
  <c r="T61" i="15"/>
  <c r="X61" i="15"/>
  <c r="AB61" i="15"/>
  <c r="T64" i="15"/>
  <c r="X64" i="15"/>
  <c r="AB64" i="15"/>
  <c r="Z65" i="15"/>
  <c r="S68" i="15"/>
  <c r="W68" i="15"/>
  <c r="AA68" i="15"/>
  <c r="U71" i="15"/>
  <c r="Y71" i="15"/>
  <c r="AC71" i="15"/>
  <c r="Y8" i="19"/>
  <c r="U11" i="19"/>
  <c r="Y11" i="19"/>
  <c r="AC11" i="19"/>
  <c r="T14" i="19"/>
  <c r="V17" i="19"/>
  <c r="Z17" i="19"/>
  <c r="AD17" i="19"/>
  <c r="U20" i="19"/>
  <c r="Y20" i="19"/>
  <c r="AC20" i="19"/>
  <c r="T21" i="19"/>
  <c r="X21" i="19"/>
  <c r="S23" i="19"/>
  <c r="W23" i="19"/>
  <c r="AA23" i="19"/>
  <c r="U25" i="19"/>
  <c r="Y25" i="19"/>
  <c r="AC25" i="19"/>
  <c r="U27" i="19"/>
  <c r="Y27" i="19"/>
  <c r="AC27" i="19"/>
  <c r="V32" i="19"/>
  <c r="Z32" i="19"/>
  <c r="AD32" i="19"/>
  <c r="T33" i="19"/>
  <c r="X33" i="19"/>
  <c r="AB33" i="19"/>
  <c r="S34" i="19"/>
  <c r="W34" i="19"/>
  <c r="AA34" i="19"/>
  <c r="U41" i="19"/>
  <c r="Y41" i="19"/>
  <c r="AC41" i="19"/>
  <c r="U43" i="19"/>
  <c r="AC43" i="19"/>
  <c r="S46" i="19"/>
  <c r="W46" i="19"/>
  <c r="AA46" i="19"/>
  <c r="U48" i="19"/>
  <c r="Y48" i="19"/>
  <c r="U51" i="19"/>
  <c r="Y51" i="19"/>
  <c r="AC51" i="19"/>
  <c r="S53" i="19"/>
  <c r="W53" i="19"/>
  <c r="AA53" i="19"/>
  <c r="V61" i="19"/>
  <c r="Z61" i="19"/>
  <c r="AD61" i="19"/>
  <c r="V28" i="18"/>
  <c r="Z28" i="18"/>
  <c r="AD28" i="18"/>
  <c r="T31" i="18"/>
  <c r="X31" i="18"/>
  <c r="V32" i="18"/>
  <c r="Z32" i="18"/>
  <c r="AD32" i="18"/>
  <c r="AD23" i="16"/>
  <c r="U24" i="16"/>
  <c r="Y24" i="16"/>
  <c r="AC24" i="16"/>
  <c r="S25" i="16"/>
  <c r="T26" i="16"/>
  <c r="X26" i="16"/>
  <c r="AB26" i="16"/>
  <c r="U27" i="16"/>
  <c r="AC27" i="16"/>
  <c r="V28" i="16"/>
  <c r="AD28" i="16"/>
  <c r="S30" i="16"/>
  <c r="W30" i="16"/>
  <c r="U31" i="16"/>
  <c r="Y31" i="16"/>
  <c r="AC31" i="16"/>
  <c r="T32" i="16"/>
  <c r="X32" i="16"/>
  <c r="AB32" i="16"/>
  <c r="U33" i="16"/>
  <c r="Y33" i="16"/>
  <c r="AC33" i="16"/>
  <c r="U34" i="16"/>
  <c r="Y34" i="16"/>
  <c r="AC34" i="16"/>
  <c r="S35" i="16"/>
  <c r="W35" i="16"/>
  <c r="AA35" i="16"/>
  <c r="S37" i="16"/>
  <c r="W37" i="16"/>
  <c r="AA37" i="16"/>
  <c r="S38" i="16"/>
  <c r="W38" i="16"/>
  <c r="AA38" i="16"/>
  <c r="U39" i="16"/>
  <c r="Y39" i="16"/>
  <c r="AC39" i="16"/>
  <c r="S40" i="16"/>
  <c r="W40" i="16"/>
  <c r="T41" i="16"/>
  <c r="AB41" i="16"/>
  <c r="U42" i="16"/>
  <c r="Y42" i="16"/>
  <c r="S43" i="16"/>
  <c r="AA43" i="16"/>
  <c r="T44" i="16"/>
  <c r="X44" i="16"/>
  <c r="AB44" i="16"/>
  <c r="V45" i="16"/>
  <c r="Z45" i="16"/>
  <c r="AD45" i="16"/>
  <c r="V46" i="16"/>
  <c r="Z46" i="16"/>
  <c r="AD46" i="16"/>
  <c r="V47" i="16"/>
  <c r="Z47" i="16"/>
  <c r="AD47" i="16"/>
  <c r="V48" i="16"/>
  <c r="Z48" i="16"/>
  <c r="AD48" i="16"/>
  <c r="AA50" i="16"/>
  <c r="S51" i="16"/>
  <c r="W51" i="16"/>
  <c r="AA51" i="16"/>
  <c r="U52" i="16"/>
  <c r="U53" i="16"/>
  <c r="Y53" i="16"/>
  <c r="AC53" i="16"/>
  <c r="W54" i="16"/>
  <c r="AA54" i="16"/>
  <c r="T56" i="16"/>
  <c r="X56" i="16"/>
  <c r="AB56" i="16"/>
  <c r="T58" i="16"/>
  <c r="X58" i="16"/>
  <c r="AB58" i="16"/>
  <c r="U59" i="16"/>
  <c r="Y59" i="16"/>
  <c r="AC59" i="16"/>
  <c r="AA60" i="16"/>
  <c r="S61" i="16"/>
  <c r="W61" i="16"/>
  <c r="AA61" i="16"/>
  <c r="U63" i="16"/>
  <c r="U64" i="16"/>
  <c r="Y64" i="16"/>
  <c r="AC64" i="16"/>
  <c r="V65" i="16"/>
  <c r="Z65" i="16"/>
  <c r="AD65" i="16"/>
  <c r="S67" i="16"/>
  <c r="W67" i="16"/>
  <c r="AA67" i="16"/>
  <c r="W68" i="16"/>
  <c r="AA68" i="16"/>
  <c r="T69" i="16"/>
  <c r="X69" i="16"/>
  <c r="AB69" i="16"/>
  <c r="V70" i="16"/>
  <c r="Z70" i="16"/>
  <c r="AD70" i="16"/>
  <c r="V71" i="16"/>
  <c r="Z71" i="16"/>
  <c r="AD71" i="16"/>
  <c r="V8" i="15"/>
  <c r="Z8" i="15"/>
  <c r="AD8" i="15"/>
  <c r="S9" i="15"/>
  <c r="W9" i="15"/>
  <c r="AA9" i="15"/>
  <c r="AF9" i="15"/>
  <c r="AH9" i="15" s="1"/>
  <c r="T11" i="15"/>
  <c r="X11" i="15"/>
  <c r="T12" i="15"/>
  <c r="X12" i="15"/>
  <c r="T13" i="15"/>
  <c r="X13" i="15"/>
  <c r="AB13" i="15"/>
  <c r="T14" i="15"/>
  <c r="X14" i="15"/>
  <c r="AB14" i="15"/>
  <c r="V15" i="15"/>
  <c r="Z15" i="15"/>
  <c r="V17" i="15"/>
  <c r="AD17" i="15"/>
  <c r="U18" i="15"/>
  <c r="Y18" i="15"/>
  <c r="AC18" i="15"/>
  <c r="T20" i="15"/>
  <c r="X20" i="15"/>
  <c r="AB20" i="15"/>
  <c r="V21" i="15"/>
  <c r="Z21" i="15"/>
  <c r="AD21" i="15"/>
  <c r="U22" i="15"/>
  <c r="Y22" i="15"/>
  <c r="AC22" i="15"/>
  <c r="V23" i="15"/>
  <c r="Z23" i="15"/>
  <c r="AD23" i="15"/>
  <c r="T24" i="15"/>
  <c r="AA25" i="15"/>
  <c r="S26" i="15"/>
  <c r="W26" i="15"/>
  <c r="S27" i="15"/>
  <c r="W27" i="15"/>
  <c r="AA27" i="15"/>
  <c r="U28" i="15"/>
  <c r="Y28" i="15"/>
  <c r="AC28" i="15"/>
  <c r="V30" i="15"/>
  <c r="Z30" i="15"/>
  <c r="AD30" i="15"/>
  <c r="U31" i="15"/>
  <c r="Y31" i="15"/>
  <c r="AC31" i="15"/>
  <c r="V32" i="15"/>
  <c r="Z32" i="15"/>
  <c r="AD32" i="15"/>
  <c r="T33" i="15"/>
  <c r="X33" i="15"/>
  <c r="AB33" i="15"/>
  <c r="S34" i="15"/>
  <c r="W34" i="15"/>
  <c r="AA34" i="15"/>
  <c r="V35" i="15"/>
  <c r="S37" i="15"/>
  <c r="W37" i="15"/>
  <c r="AA37" i="15"/>
  <c r="V38" i="15"/>
  <c r="Z38" i="15"/>
  <c r="AD38" i="15"/>
  <c r="T39" i="15"/>
  <c r="AB39" i="15"/>
  <c r="U40" i="15"/>
  <c r="Y40" i="15"/>
  <c r="AC40" i="15"/>
  <c r="S41" i="15"/>
  <c r="W41" i="15"/>
  <c r="AA41" i="15"/>
  <c r="T42" i="15"/>
  <c r="X42" i="15"/>
  <c r="AB42" i="15"/>
  <c r="U43" i="15"/>
  <c r="AC43" i="15"/>
  <c r="V44" i="15"/>
  <c r="Z44" i="15"/>
  <c r="AD44" i="15"/>
  <c r="U46" i="15"/>
  <c r="Y46" i="15"/>
  <c r="AC46" i="15"/>
  <c r="S47" i="15"/>
  <c r="W47" i="15"/>
  <c r="AA47" i="15"/>
  <c r="S48" i="15"/>
  <c r="W48" i="15"/>
  <c r="AA48" i="15"/>
  <c r="AB50" i="15"/>
  <c r="S51" i="15"/>
  <c r="W51" i="15"/>
  <c r="AA51" i="15"/>
  <c r="U52" i="15"/>
  <c r="AC52" i="15"/>
  <c r="V54" i="15"/>
  <c r="Z54" i="15"/>
  <c r="AD54" i="15"/>
  <c r="S56" i="15"/>
  <c r="W56" i="15"/>
  <c r="AA56" i="15"/>
  <c r="X59" i="15"/>
  <c r="V61" i="15"/>
  <c r="Z61" i="15"/>
  <c r="V64" i="15"/>
  <c r="Z64" i="15"/>
  <c r="AD64" i="15"/>
  <c r="T65" i="15"/>
  <c r="X65" i="15"/>
  <c r="AB65" i="15"/>
  <c r="U68" i="15"/>
  <c r="Y68" i="15"/>
  <c r="AC68" i="15"/>
  <c r="W71" i="15"/>
  <c r="AA71" i="15"/>
  <c r="S8" i="19"/>
  <c r="W8" i="19"/>
  <c r="AA8" i="19"/>
  <c r="AF8" i="19"/>
  <c r="AH8" i="19" s="1"/>
  <c r="S11" i="19"/>
  <c r="AA11" i="19"/>
  <c r="AF11" i="19"/>
  <c r="AH11" i="19" s="1"/>
  <c r="V14" i="19"/>
  <c r="Z14" i="19"/>
  <c r="AD14" i="19"/>
  <c r="T17" i="19"/>
  <c r="X17" i="19"/>
  <c r="AB17" i="19"/>
  <c r="S20" i="19"/>
  <c r="W20" i="19"/>
  <c r="AA20" i="19"/>
  <c r="AF20" i="19"/>
  <c r="AH20" i="19" s="1"/>
  <c r="V21" i="19"/>
  <c r="U23" i="19"/>
  <c r="Y23" i="19"/>
  <c r="AC23" i="19"/>
  <c r="Y26" i="19"/>
  <c r="U37" i="19"/>
  <c r="Y37" i="19"/>
  <c r="AC37" i="19"/>
  <c r="T39" i="19"/>
  <c r="X39" i="19"/>
  <c r="AB39" i="19"/>
  <c r="V40" i="19"/>
  <c r="Z40" i="19"/>
  <c r="AD40" i="19"/>
  <c r="X54" i="19"/>
  <c r="U58" i="19"/>
  <c r="Y58" i="19"/>
  <c r="AC58" i="19"/>
  <c r="T59" i="19"/>
  <c r="X59" i="19"/>
  <c r="V68" i="19"/>
  <c r="Z68" i="19"/>
  <c r="AD68" i="19"/>
  <c r="T20" i="18"/>
  <c r="X20" i="18"/>
  <c r="V21" i="18"/>
  <c r="Z21" i="18"/>
  <c r="AD21" i="18"/>
  <c r="T23" i="18"/>
  <c r="X23" i="18"/>
  <c r="AB23" i="18"/>
  <c r="V24" i="18"/>
  <c r="Z24" i="18"/>
  <c r="AD24" i="18"/>
  <c r="U25" i="18"/>
  <c r="Y25" i="18"/>
  <c r="AC25" i="18"/>
  <c r="S26" i="18"/>
  <c r="W26" i="18"/>
  <c r="AA26" i="18"/>
  <c r="U33" i="18"/>
  <c r="Y33" i="18"/>
  <c r="AC33" i="18"/>
  <c r="AB52" i="15"/>
  <c r="V53" i="15"/>
  <c r="Z53" i="15"/>
  <c r="AD53" i="15"/>
  <c r="W54" i="15"/>
  <c r="AA54" i="15"/>
  <c r="T56" i="15"/>
  <c r="X56" i="15"/>
  <c r="AB56" i="15"/>
  <c r="V58" i="15"/>
  <c r="Z58" i="15"/>
  <c r="AD58" i="15"/>
  <c r="S59" i="15"/>
  <c r="W59" i="15"/>
  <c r="AA59" i="15"/>
  <c r="W60" i="15"/>
  <c r="S61" i="15"/>
  <c r="W61" i="15"/>
  <c r="AA61" i="15"/>
  <c r="T63" i="15"/>
  <c r="AB63" i="15"/>
  <c r="U64" i="15"/>
  <c r="Y64" i="15"/>
  <c r="AC64" i="15"/>
  <c r="W65" i="15"/>
  <c r="AA65" i="15"/>
  <c r="V67" i="15"/>
  <c r="Z67" i="15"/>
  <c r="V68" i="15"/>
  <c r="Z68" i="15"/>
  <c r="AD68" i="15"/>
  <c r="V69" i="15"/>
  <c r="Z69" i="15"/>
  <c r="AD69" i="15"/>
  <c r="V70" i="15"/>
  <c r="Z70" i="15"/>
  <c r="AD70" i="15"/>
  <c r="T71" i="15"/>
  <c r="X71" i="15"/>
  <c r="AB71" i="15"/>
  <c r="V8" i="19"/>
  <c r="Z8" i="19"/>
  <c r="AD8" i="19"/>
  <c r="S9" i="19"/>
  <c r="W9" i="19"/>
  <c r="AA9" i="19"/>
  <c r="AF9" i="19"/>
  <c r="AH9" i="19" s="1"/>
  <c r="T11" i="19"/>
  <c r="X11" i="19"/>
  <c r="AB11" i="19"/>
  <c r="V12" i="19"/>
  <c r="V13" i="19"/>
  <c r="Z13" i="19"/>
  <c r="AD13" i="19"/>
  <c r="S14" i="19"/>
  <c r="W14" i="19"/>
  <c r="AA14" i="19"/>
  <c r="AF14" i="19"/>
  <c r="AH14" i="19" s="1"/>
  <c r="T15" i="19"/>
  <c r="X15" i="19"/>
  <c r="AB15" i="19"/>
  <c r="S16" i="19"/>
  <c r="W16" i="19"/>
  <c r="AA16" i="19"/>
  <c r="AF16" i="19"/>
  <c r="AH16" i="19" s="1"/>
  <c r="S17" i="19"/>
  <c r="W17" i="19"/>
  <c r="AF17" i="19"/>
  <c r="AH17" i="19" s="1"/>
  <c r="S18" i="19"/>
  <c r="W18" i="19"/>
  <c r="AA18" i="19"/>
  <c r="AF18" i="19"/>
  <c r="AH18" i="19" s="1"/>
  <c r="T20" i="19"/>
  <c r="X20" i="19"/>
  <c r="AB20" i="19"/>
  <c r="S21" i="19"/>
  <c r="W21" i="19"/>
  <c r="V24" i="19"/>
  <c r="Z24" i="19"/>
  <c r="AD24" i="19"/>
  <c r="T25" i="19"/>
  <c r="X25" i="19"/>
  <c r="AB25" i="19"/>
  <c r="T26" i="19"/>
  <c r="X26" i="19"/>
  <c r="AB26" i="19"/>
  <c r="T27" i="19"/>
  <c r="U28" i="19"/>
  <c r="Y28" i="19"/>
  <c r="AC28" i="19"/>
  <c r="T30" i="19"/>
  <c r="X30" i="19"/>
  <c r="T31" i="19"/>
  <c r="X31" i="19"/>
  <c r="AB31" i="19"/>
  <c r="U32" i="19"/>
  <c r="Y32" i="19"/>
  <c r="AC32" i="19"/>
  <c r="S33" i="19"/>
  <c r="W33" i="19"/>
  <c r="AA33" i="19"/>
  <c r="Z34" i="19"/>
  <c r="T37" i="19"/>
  <c r="X37" i="19"/>
  <c r="AB37" i="19"/>
  <c r="T38" i="19"/>
  <c r="X38" i="19"/>
  <c r="AB38" i="19"/>
  <c r="U39" i="19"/>
  <c r="Y39" i="19"/>
  <c r="AC39" i="19"/>
  <c r="S44" i="19"/>
  <c r="W44" i="19"/>
  <c r="AA44" i="19"/>
  <c r="U45" i="19"/>
  <c r="Y45" i="19"/>
  <c r="AC45" i="19"/>
  <c r="T47" i="19"/>
  <c r="X47" i="19"/>
  <c r="AB47" i="19"/>
  <c r="V52" i="19"/>
  <c r="Z52" i="19"/>
  <c r="AD52" i="19"/>
  <c r="U60" i="19"/>
  <c r="Y60" i="19"/>
  <c r="AC60" i="19"/>
  <c r="W61" i="19"/>
  <c r="AA61" i="19"/>
  <c r="T13" i="18"/>
  <c r="X13" i="18"/>
  <c r="AB13" i="18"/>
  <c r="S17" i="18"/>
  <c r="W17" i="18"/>
  <c r="AA17" i="18"/>
  <c r="AF17" i="18"/>
  <c r="AH17" i="18" s="1"/>
  <c r="V18" i="18"/>
  <c r="Z18" i="18"/>
  <c r="AD18" i="18"/>
  <c r="S31" i="18"/>
  <c r="W31" i="18"/>
  <c r="AA31" i="18"/>
  <c r="U32" i="18"/>
  <c r="Y32" i="18"/>
  <c r="V42" i="18"/>
  <c r="Z42" i="18"/>
  <c r="AD42" i="18"/>
  <c r="U43" i="18"/>
  <c r="Y43" i="18"/>
  <c r="AC43" i="18"/>
  <c r="U69" i="18"/>
  <c r="Y69" i="18"/>
  <c r="AC69" i="18"/>
  <c r="Z52" i="15"/>
  <c r="AD52" i="15"/>
  <c r="T53" i="15"/>
  <c r="X53" i="15"/>
  <c r="AB53" i="15"/>
  <c r="U54" i="15"/>
  <c r="Y54" i="15"/>
  <c r="AC54" i="15"/>
  <c r="V56" i="15"/>
  <c r="Z56" i="15"/>
  <c r="AD56" i="15"/>
  <c r="T58" i="15"/>
  <c r="AB58" i="15"/>
  <c r="Y59" i="15"/>
  <c r="AC59" i="15"/>
  <c r="U60" i="15"/>
  <c r="Y60" i="15"/>
  <c r="AC60" i="15"/>
  <c r="Y61" i="15"/>
  <c r="AC61" i="15"/>
  <c r="V63" i="15"/>
  <c r="Z63" i="15"/>
  <c r="AD63" i="15"/>
  <c r="S64" i="15"/>
  <c r="W64" i="15"/>
  <c r="U65" i="15"/>
  <c r="Y65" i="15"/>
  <c r="AC65" i="15"/>
  <c r="T67" i="15"/>
  <c r="X67" i="15"/>
  <c r="AB67" i="15"/>
  <c r="T68" i="15"/>
  <c r="T69" i="15"/>
  <c r="X69" i="15"/>
  <c r="AB69" i="15"/>
  <c r="T70" i="15"/>
  <c r="X70" i="15"/>
  <c r="AB70" i="15"/>
  <c r="Z71" i="15"/>
  <c r="T8" i="19"/>
  <c r="X8" i="19"/>
  <c r="AB8" i="19"/>
  <c r="U9" i="19"/>
  <c r="Y9" i="19"/>
  <c r="AC9" i="19"/>
  <c r="V11" i="19"/>
  <c r="Z11" i="19"/>
  <c r="AD11" i="19"/>
  <c r="T12" i="19"/>
  <c r="X12" i="19"/>
  <c r="T13" i="19"/>
  <c r="X13" i="19"/>
  <c r="AB13" i="19"/>
  <c r="U14" i="19"/>
  <c r="Y14" i="19"/>
  <c r="AC14" i="19"/>
  <c r="V15" i="19"/>
  <c r="Z15" i="19"/>
  <c r="AD15" i="19"/>
  <c r="U16" i="19"/>
  <c r="Y16" i="19"/>
  <c r="AC16" i="19"/>
  <c r="Y17" i="19"/>
  <c r="U18" i="19"/>
  <c r="Y18" i="19"/>
  <c r="AC18" i="19"/>
  <c r="V20" i="19"/>
  <c r="Z20" i="19"/>
  <c r="AD20" i="19"/>
  <c r="U21" i="19"/>
  <c r="Y21" i="19"/>
  <c r="AC21" i="19"/>
  <c r="Y22" i="19"/>
  <c r="AC22" i="19"/>
  <c r="V23" i="19"/>
  <c r="Z23" i="19"/>
  <c r="AD23" i="19"/>
  <c r="T24" i="19"/>
  <c r="X24" i="19"/>
  <c r="AB24" i="19"/>
  <c r="V26" i="19"/>
  <c r="Z26" i="19"/>
  <c r="AD26" i="19"/>
  <c r="V27" i="19"/>
  <c r="Z27" i="19"/>
  <c r="AD27" i="19"/>
  <c r="S28" i="19"/>
  <c r="W28" i="19"/>
  <c r="AA28" i="19"/>
  <c r="V30" i="19"/>
  <c r="V31" i="19"/>
  <c r="Z31" i="19"/>
  <c r="AD31" i="19"/>
  <c r="S32" i="19"/>
  <c r="W32" i="19"/>
  <c r="AA32" i="19"/>
  <c r="V35" i="19"/>
  <c r="Z35" i="19"/>
  <c r="AD35" i="19"/>
  <c r="V41" i="19"/>
  <c r="Z41" i="19"/>
  <c r="AD41" i="19"/>
  <c r="T43" i="19"/>
  <c r="AB43" i="19"/>
  <c r="T46" i="19"/>
  <c r="AB46" i="19"/>
  <c r="T48" i="19"/>
  <c r="AB48" i="19"/>
  <c r="U50" i="19"/>
  <c r="Y50" i="19"/>
  <c r="Z51" i="19"/>
  <c r="Z53" i="19"/>
  <c r="AD53" i="19"/>
  <c r="W56" i="19"/>
  <c r="AA56" i="19"/>
  <c r="S68" i="19"/>
  <c r="W68" i="19"/>
  <c r="AA68" i="19"/>
  <c r="Z71" i="19"/>
  <c r="S23" i="18"/>
  <c r="W23" i="18"/>
  <c r="AA23" i="18"/>
  <c r="U24" i="18"/>
  <c r="Y24" i="18"/>
  <c r="AC24" i="18"/>
  <c r="T25" i="18"/>
  <c r="X25" i="18"/>
  <c r="AB25" i="18"/>
  <c r="V26" i="18"/>
  <c r="Z26" i="18"/>
  <c r="Y27" i="18"/>
  <c r="V34" i="18"/>
  <c r="Z34" i="18"/>
  <c r="U51" i="18"/>
  <c r="Y51" i="18"/>
  <c r="AC51" i="18"/>
  <c r="AA21" i="19"/>
  <c r="S22" i="19"/>
  <c r="W22" i="19"/>
  <c r="T23" i="19"/>
  <c r="U24" i="19"/>
  <c r="Y24" i="19"/>
  <c r="AC24" i="19"/>
  <c r="S25" i="19"/>
  <c r="W25" i="19"/>
  <c r="AA25" i="19"/>
  <c r="S26" i="19"/>
  <c r="W26" i="19"/>
  <c r="S27" i="19"/>
  <c r="W27" i="19"/>
  <c r="AA27" i="19"/>
  <c r="T28" i="19"/>
  <c r="X28" i="19"/>
  <c r="AB28" i="19"/>
  <c r="S30" i="19"/>
  <c r="W30" i="19"/>
  <c r="AA30" i="19"/>
  <c r="S31" i="19"/>
  <c r="W31" i="19"/>
  <c r="T32" i="19"/>
  <c r="U33" i="19"/>
  <c r="Y33" i="19"/>
  <c r="AC33" i="19"/>
  <c r="T34" i="19"/>
  <c r="AB34" i="19"/>
  <c r="T35" i="19"/>
  <c r="X35" i="19"/>
  <c r="AB35" i="19"/>
  <c r="V37" i="19"/>
  <c r="Z37" i="19"/>
  <c r="AD37" i="19"/>
  <c r="V38" i="19"/>
  <c r="Z38" i="19"/>
  <c r="AD38" i="19"/>
  <c r="Z39" i="19"/>
  <c r="AD39" i="19"/>
  <c r="T40" i="19"/>
  <c r="X40" i="19"/>
  <c r="AB40" i="19"/>
  <c r="W41" i="19"/>
  <c r="S42" i="19"/>
  <c r="AA42" i="19"/>
  <c r="Z43" i="19"/>
  <c r="U44" i="19"/>
  <c r="Y44" i="19"/>
  <c r="AC44" i="19"/>
  <c r="U46" i="19"/>
  <c r="Y46" i="19"/>
  <c r="AC46" i="19"/>
  <c r="U47" i="19"/>
  <c r="Y47" i="19"/>
  <c r="AC47" i="19"/>
  <c r="V48" i="19"/>
  <c r="Z48" i="19"/>
  <c r="AD48" i="19"/>
  <c r="AA50" i="19"/>
  <c r="S51" i="19"/>
  <c r="W51" i="19"/>
  <c r="AA51" i="19"/>
  <c r="T52" i="19"/>
  <c r="X52" i="19"/>
  <c r="AB52" i="19"/>
  <c r="T53" i="19"/>
  <c r="V54" i="19"/>
  <c r="Z54" i="19"/>
  <c r="AD54" i="19"/>
  <c r="T56" i="19"/>
  <c r="X56" i="19"/>
  <c r="AB56" i="19"/>
  <c r="V58" i="19"/>
  <c r="Z58" i="19"/>
  <c r="AD58" i="19"/>
  <c r="U59" i="19"/>
  <c r="Y59" i="19"/>
  <c r="V60" i="19"/>
  <c r="Z60" i="19"/>
  <c r="AD60" i="19"/>
  <c r="S63" i="19"/>
  <c r="W63" i="19"/>
  <c r="AA63" i="19"/>
  <c r="U64" i="19"/>
  <c r="Y64" i="19"/>
  <c r="AC64" i="19"/>
  <c r="X65" i="19"/>
  <c r="AB65" i="19"/>
  <c r="V67" i="19"/>
  <c r="Z67" i="19"/>
  <c r="V69" i="19"/>
  <c r="Z69" i="19"/>
  <c r="AD69" i="19"/>
  <c r="U70" i="19"/>
  <c r="Y70" i="19"/>
  <c r="AC70" i="19"/>
  <c r="S71" i="19"/>
  <c r="W71" i="19"/>
  <c r="AA71" i="19"/>
  <c r="S9" i="18"/>
  <c r="W9" i="18"/>
  <c r="AA9" i="18"/>
  <c r="AF9" i="18"/>
  <c r="AH9" i="18" s="1"/>
  <c r="U11" i="18"/>
  <c r="Y11" i="18"/>
  <c r="AC11" i="18"/>
  <c r="S12" i="18"/>
  <c r="AF12" i="18"/>
  <c r="AH12" i="18" s="1"/>
  <c r="T14" i="18"/>
  <c r="X14" i="18"/>
  <c r="AB14" i="18"/>
  <c r="V15" i="18"/>
  <c r="Z15" i="18"/>
  <c r="AD15" i="18"/>
  <c r="U16" i="18"/>
  <c r="Y16" i="18"/>
  <c r="AC16" i="18"/>
  <c r="T17" i="18"/>
  <c r="X17" i="18"/>
  <c r="AB17" i="18"/>
  <c r="S18" i="18"/>
  <c r="W18" i="18"/>
  <c r="AA18" i="18"/>
  <c r="AF18" i="18"/>
  <c r="AH18" i="18" s="1"/>
  <c r="AD22" i="18"/>
  <c r="S30" i="18"/>
  <c r="AA30" i="18"/>
  <c r="S35" i="18"/>
  <c r="AA35" i="18"/>
  <c r="T37" i="18"/>
  <c r="X37" i="18"/>
  <c r="AB37" i="18"/>
  <c r="V38" i="18"/>
  <c r="AD38" i="18"/>
  <c r="U39" i="18"/>
  <c r="Y39" i="18"/>
  <c r="AC39" i="18"/>
  <c r="U44" i="18"/>
  <c r="Y44" i="18"/>
  <c r="AC44" i="18"/>
  <c r="Z45" i="18"/>
  <c r="AD45" i="18"/>
  <c r="T50" i="18"/>
  <c r="X50" i="18"/>
  <c r="AB50" i="18"/>
  <c r="V33" i="19"/>
  <c r="Z33" i="19"/>
  <c r="AD33" i="19"/>
  <c r="U34" i="19"/>
  <c r="Y34" i="19"/>
  <c r="AC34" i="19"/>
  <c r="U35" i="19"/>
  <c r="AC35" i="19"/>
  <c r="W37" i="19"/>
  <c r="S38" i="19"/>
  <c r="W38" i="19"/>
  <c r="AA38" i="19"/>
  <c r="S39" i="19"/>
  <c r="W39" i="19"/>
  <c r="AA39" i="19"/>
  <c r="U40" i="19"/>
  <c r="Y40" i="19"/>
  <c r="AC40" i="19"/>
  <c r="T41" i="19"/>
  <c r="X41" i="19"/>
  <c r="AB41" i="19"/>
  <c r="T42" i="19"/>
  <c r="X42" i="19"/>
  <c r="AB42" i="19"/>
  <c r="S43" i="19"/>
  <c r="W43" i="19"/>
  <c r="AA43" i="19"/>
  <c r="V44" i="19"/>
  <c r="Z44" i="19"/>
  <c r="AD44" i="19"/>
  <c r="S45" i="19"/>
  <c r="W45" i="19"/>
  <c r="AA45" i="19"/>
  <c r="AD46" i="19"/>
  <c r="V47" i="19"/>
  <c r="Z47" i="19"/>
  <c r="S48" i="19"/>
  <c r="W48" i="19"/>
  <c r="AA48" i="19"/>
  <c r="T50" i="19"/>
  <c r="X50" i="19"/>
  <c r="AB50" i="19"/>
  <c r="T51" i="19"/>
  <c r="X51" i="19"/>
  <c r="AB51" i="19"/>
  <c r="Y52" i="19"/>
  <c r="U53" i="19"/>
  <c r="Y53" i="19"/>
  <c r="AC53" i="19"/>
  <c r="S54" i="19"/>
  <c r="W54" i="19"/>
  <c r="AA54" i="19"/>
  <c r="T63" i="19"/>
  <c r="X63" i="19"/>
  <c r="AB63" i="19"/>
  <c r="V64" i="19"/>
  <c r="Z64" i="19"/>
  <c r="AD64" i="19"/>
  <c r="U65" i="19"/>
  <c r="Y65" i="19"/>
  <c r="AC65" i="19"/>
  <c r="AA67" i="19"/>
  <c r="S69" i="19"/>
  <c r="W69" i="19"/>
  <c r="AA69" i="19"/>
  <c r="V70" i="19"/>
  <c r="Z70" i="19"/>
  <c r="AD70" i="19"/>
  <c r="U8" i="18"/>
  <c r="Y8" i="18"/>
  <c r="AC8" i="18"/>
  <c r="T9" i="18"/>
  <c r="X9" i="18"/>
  <c r="AB9" i="18"/>
  <c r="V11" i="18"/>
  <c r="Z11" i="18"/>
  <c r="AD11" i="18"/>
  <c r="S13" i="18"/>
  <c r="W13" i="18"/>
  <c r="AA13" i="18"/>
  <c r="AF13" i="18"/>
  <c r="AH13" i="18" s="1"/>
  <c r="Y14" i="18"/>
  <c r="AC14" i="18"/>
  <c r="S15" i="18"/>
  <c r="W15" i="18"/>
  <c r="AA15" i="18"/>
  <c r="AF15" i="18"/>
  <c r="AH15" i="18" s="1"/>
  <c r="V16" i="18"/>
  <c r="Z16" i="18"/>
  <c r="AD16" i="18"/>
  <c r="S20" i="18"/>
  <c r="W20" i="18"/>
  <c r="AA20" i="18"/>
  <c r="AF20" i="18"/>
  <c r="AH20" i="18" s="1"/>
  <c r="U21" i="18"/>
  <c r="Y21" i="18"/>
  <c r="AC21" i="18"/>
  <c r="S22" i="18"/>
  <c r="W22" i="18"/>
  <c r="AA22" i="18"/>
  <c r="T27" i="18"/>
  <c r="X27" i="18"/>
  <c r="AB27" i="18"/>
  <c r="U28" i="18"/>
  <c r="Y28" i="18"/>
  <c r="AC28" i="18"/>
  <c r="T30" i="18"/>
  <c r="X30" i="18"/>
  <c r="AB30" i="18"/>
  <c r="T33" i="18"/>
  <c r="X33" i="18"/>
  <c r="U34" i="18"/>
  <c r="Y34" i="18"/>
  <c r="AC34" i="18"/>
  <c r="T35" i="18"/>
  <c r="X35" i="18"/>
  <c r="AB35" i="18"/>
  <c r="U37" i="18"/>
  <c r="Y37" i="18"/>
  <c r="AC37" i="18"/>
  <c r="S38" i="18"/>
  <c r="W38" i="18"/>
  <c r="AA38" i="18"/>
  <c r="Z41" i="18"/>
  <c r="T47" i="18"/>
  <c r="X47" i="18"/>
  <c r="AB47" i="18"/>
  <c r="V48" i="18"/>
  <c r="Z48" i="18"/>
  <c r="AD48" i="18"/>
  <c r="T53" i="18"/>
  <c r="X53" i="18"/>
  <c r="AB53" i="18"/>
  <c r="V54" i="18"/>
  <c r="Z54" i="18"/>
  <c r="AD54" i="18"/>
  <c r="V63" i="18"/>
  <c r="Z63" i="18"/>
  <c r="AD63" i="18"/>
  <c r="V67" i="18"/>
  <c r="AD67" i="18"/>
  <c r="V70" i="18"/>
  <c r="Z70" i="18"/>
  <c r="AD70" i="18"/>
  <c r="AB54" i="19"/>
  <c r="U56" i="19"/>
  <c r="Y56" i="19"/>
  <c r="AC56" i="19"/>
  <c r="S58" i="19"/>
  <c r="W58" i="19"/>
  <c r="AA58" i="19"/>
  <c r="V59" i="19"/>
  <c r="Z59" i="19"/>
  <c r="AD59" i="19"/>
  <c r="S60" i="19"/>
  <c r="W60" i="19"/>
  <c r="AA60" i="19"/>
  <c r="T61" i="19"/>
  <c r="AB61" i="19"/>
  <c r="U63" i="19"/>
  <c r="Y63" i="19"/>
  <c r="S64" i="19"/>
  <c r="W64" i="19"/>
  <c r="AA64" i="19"/>
  <c r="V65" i="19"/>
  <c r="Z65" i="19"/>
  <c r="AD65" i="19"/>
  <c r="T67" i="19"/>
  <c r="X67" i="19"/>
  <c r="AB67" i="19"/>
  <c r="T68" i="19"/>
  <c r="X68" i="19"/>
  <c r="AB68" i="19"/>
  <c r="T69" i="19"/>
  <c r="X69" i="19"/>
  <c r="AB69" i="19"/>
  <c r="S70" i="19"/>
  <c r="W70" i="19"/>
  <c r="AA70" i="19"/>
  <c r="T71" i="19"/>
  <c r="X71" i="19"/>
  <c r="AB71" i="19"/>
  <c r="S8" i="18"/>
  <c r="W8" i="18"/>
  <c r="AA8" i="18"/>
  <c r="AF8" i="18"/>
  <c r="AH8" i="18" s="1"/>
  <c r="U9" i="18"/>
  <c r="Y9" i="18"/>
  <c r="S11" i="18"/>
  <c r="W11" i="18"/>
  <c r="AA11" i="18"/>
  <c r="AF11" i="18"/>
  <c r="AH11" i="18" s="1"/>
  <c r="T12" i="18"/>
  <c r="X12" i="18"/>
  <c r="AB12" i="18"/>
  <c r="U13" i="18"/>
  <c r="Y13" i="18"/>
  <c r="AC13" i="18"/>
  <c r="V14" i="18"/>
  <c r="Z14" i="18"/>
  <c r="AD14" i="18"/>
  <c r="T15" i="18"/>
  <c r="X15" i="18"/>
  <c r="AB15" i="18"/>
  <c r="S16" i="18"/>
  <c r="W16" i="18"/>
  <c r="AA16" i="18"/>
  <c r="U17" i="18"/>
  <c r="Y17" i="18"/>
  <c r="AC17" i="18"/>
  <c r="T18" i="18"/>
  <c r="X18" i="18"/>
  <c r="AB18" i="18"/>
  <c r="U20" i="18"/>
  <c r="Y20" i="18"/>
  <c r="AC20" i="18"/>
  <c r="S21" i="18"/>
  <c r="T22" i="18"/>
  <c r="X22" i="18"/>
  <c r="AB22" i="18"/>
  <c r="Y23" i="18"/>
  <c r="AC23" i="18"/>
  <c r="S24" i="18"/>
  <c r="W24" i="18"/>
  <c r="AA24" i="18"/>
  <c r="V25" i="18"/>
  <c r="Z25" i="18"/>
  <c r="AD25" i="18"/>
  <c r="T26" i="18"/>
  <c r="X26" i="18"/>
  <c r="AB26" i="18"/>
  <c r="V27" i="18"/>
  <c r="Z27" i="18"/>
  <c r="AD27" i="18"/>
  <c r="S28" i="18"/>
  <c r="W28" i="18"/>
  <c r="AA28" i="18"/>
  <c r="Y30" i="18"/>
  <c r="U31" i="18"/>
  <c r="Y31" i="18"/>
  <c r="AC31" i="18"/>
  <c r="S39" i="18"/>
  <c r="W39" i="18"/>
  <c r="AA39" i="18"/>
  <c r="T40" i="18"/>
  <c r="X40" i="18"/>
  <c r="AB40" i="18"/>
  <c r="T41" i="18"/>
  <c r="X41" i="18"/>
  <c r="T42" i="18"/>
  <c r="X42" i="18"/>
  <c r="AB42" i="18"/>
  <c r="S43" i="18"/>
  <c r="W43" i="18"/>
  <c r="AA43" i="18"/>
  <c r="T46" i="18"/>
  <c r="X46" i="18"/>
  <c r="AB46" i="18"/>
  <c r="S51" i="18"/>
  <c r="AA51" i="18"/>
  <c r="T52" i="18"/>
  <c r="X52" i="18"/>
  <c r="AB52" i="18"/>
  <c r="V53" i="18"/>
  <c r="Z53" i="18"/>
  <c r="AD53" i="18"/>
  <c r="T54" i="18"/>
  <c r="X54" i="18"/>
  <c r="S56" i="18"/>
  <c r="AA56" i="18"/>
  <c r="S60" i="18"/>
  <c r="W60" i="18"/>
  <c r="AA60" i="18"/>
  <c r="V61" i="18"/>
  <c r="Z61" i="18"/>
  <c r="AD61" i="18"/>
  <c r="S64" i="18"/>
  <c r="W64" i="18"/>
  <c r="AA64" i="18"/>
  <c r="S68" i="18"/>
  <c r="W68" i="18"/>
  <c r="AA68" i="18"/>
  <c r="U71" i="18"/>
  <c r="Y71" i="18"/>
  <c r="AC71" i="18"/>
  <c r="X53" i="19"/>
  <c r="U54" i="19"/>
  <c r="Y54" i="19"/>
  <c r="AC54" i="19"/>
  <c r="V56" i="19"/>
  <c r="Z56" i="19"/>
  <c r="AD56" i="19"/>
  <c r="T58" i="19"/>
  <c r="X58" i="19"/>
  <c r="AB58" i="19"/>
  <c r="S59" i="19"/>
  <c r="W59" i="19"/>
  <c r="AA59" i="19"/>
  <c r="X60" i="19"/>
  <c r="AB60" i="19"/>
  <c r="U61" i="19"/>
  <c r="Y61" i="19"/>
  <c r="AC61" i="19"/>
  <c r="V63" i="19"/>
  <c r="Z63" i="19"/>
  <c r="AD63" i="19"/>
  <c r="T64" i="19"/>
  <c r="X64" i="19"/>
  <c r="AB64" i="19"/>
  <c r="S65" i="19"/>
  <c r="W65" i="19"/>
  <c r="AA65" i="19"/>
  <c r="U67" i="19"/>
  <c r="Y67" i="19"/>
  <c r="AC67" i="19"/>
  <c r="AC68" i="19"/>
  <c r="U69" i="19"/>
  <c r="Y69" i="19"/>
  <c r="AC69" i="19"/>
  <c r="AB70" i="19"/>
  <c r="U71" i="19"/>
  <c r="Y71" i="19"/>
  <c r="AC71" i="19"/>
  <c r="T8" i="18"/>
  <c r="X8" i="18"/>
  <c r="AB8" i="18"/>
  <c r="V9" i="18"/>
  <c r="Z9" i="18"/>
  <c r="AD9" i="18"/>
  <c r="T11" i="18"/>
  <c r="U12" i="18"/>
  <c r="Y12" i="18"/>
  <c r="AC12" i="18"/>
  <c r="AD13" i="18"/>
  <c r="S14" i="18"/>
  <c r="W14" i="18"/>
  <c r="AA14" i="18"/>
  <c r="AF14" i="18"/>
  <c r="AH14" i="18" s="1"/>
  <c r="U15" i="18"/>
  <c r="Y15" i="18"/>
  <c r="AC15" i="18"/>
  <c r="T16" i="18"/>
  <c r="X16" i="18"/>
  <c r="AB16" i="18"/>
  <c r="V17" i="18"/>
  <c r="Z17" i="18"/>
  <c r="AD17" i="18"/>
  <c r="Y18" i="18"/>
  <c r="V20" i="18"/>
  <c r="Z20" i="18"/>
  <c r="AD20" i="18"/>
  <c r="T21" i="18"/>
  <c r="X21" i="18"/>
  <c r="AB21" i="18"/>
  <c r="U22" i="18"/>
  <c r="Y22" i="18"/>
  <c r="AC22" i="18"/>
  <c r="V23" i="18"/>
  <c r="Z23" i="18"/>
  <c r="AD23" i="18"/>
  <c r="T24" i="18"/>
  <c r="X24" i="18"/>
  <c r="AB24" i="18"/>
  <c r="S25" i="18"/>
  <c r="W25" i="18"/>
  <c r="AA25" i="18"/>
  <c r="U26" i="18"/>
  <c r="Y26" i="18"/>
  <c r="AC26" i="18"/>
  <c r="S27" i="18"/>
  <c r="W27" i="18"/>
  <c r="AA27" i="18"/>
  <c r="T28" i="18"/>
  <c r="X28" i="18"/>
  <c r="V30" i="18"/>
  <c r="Z30" i="18"/>
  <c r="AD30" i="18"/>
  <c r="V31" i="18"/>
  <c r="Z31" i="18"/>
  <c r="AD31" i="18"/>
  <c r="T32" i="18"/>
  <c r="X32" i="18"/>
  <c r="AB32" i="18"/>
  <c r="S33" i="18"/>
  <c r="W33" i="18"/>
  <c r="AA33" i="18"/>
  <c r="T34" i="18"/>
  <c r="X34" i="18"/>
  <c r="AB34" i="18"/>
  <c r="V35" i="18"/>
  <c r="Z35" i="18"/>
  <c r="AD35" i="18"/>
  <c r="S37" i="18"/>
  <c r="AA37" i="18"/>
  <c r="U38" i="18"/>
  <c r="Y38" i="18"/>
  <c r="AC38" i="18"/>
  <c r="T39" i="18"/>
  <c r="X39" i="18"/>
  <c r="U40" i="18"/>
  <c r="Y40" i="18"/>
  <c r="AC40" i="18"/>
  <c r="U41" i="18"/>
  <c r="Y41" i="18"/>
  <c r="AC41" i="18"/>
  <c r="T45" i="18"/>
  <c r="X45" i="18"/>
  <c r="AB45" i="18"/>
  <c r="V47" i="18"/>
  <c r="Z47" i="18"/>
  <c r="AD47" i="18"/>
  <c r="T48" i="18"/>
  <c r="X48" i="18"/>
  <c r="V50" i="18"/>
  <c r="Z50" i="18"/>
  <c r="AD50" i="18"/>
  <c r="V58" i="18"/>
  <c r="Z58" i="18"/>
  <c r="AD58" i="18"/>
  <c r="U59" i="18"/>
  <c r="Y59" i="18"/>
  <c r="AC59" i="18"/>
  <c r="AA32" i="18"/>
  <c r="V33" i="18"/>
  <c r="AD33" i="18"/>
  <c r="S34" i="18"/>
  <c r="W34" i="18"/>
  <c r="AA34" i="18"/>
  <c r="U35" i="18"/>
  <c r="Y35" i="18"/>
  <c r="AC35" i="18"/>
  <c r="V37" i="18"/>
  <c r="Z37" i="18"/>
  <c r="AD37" i="18"/>
  <c r="T38" i="18"/>
  <c r="X38" i="18"/>
  <c r="AB38" i="18"/>
  <c r="V39" i="18"/>
  <c r="Z39" i="18"/>
  <c r="S41" i="18"/>
  <c r="W41" i="18"/>
  <c r="AA41" i="18"/>
  <c r="S42" i="18"/>
  <c r="W42" i="18"/>
  <c r="AA42" i="18"/>
  <c r="V43" i="18"/>
  <c r="Z43" i="18"/>
  <c r="AD43" i="18"/>
  <c r="T44" i="18"/>
  <c r="X44" i="18"/>
  <c r="AB44" i="18"/>
  <c r="S45" i="18"/>
  <c r="S46" i="18"/>
  <c r="W46" i="18"/>
  <c r="AA46" i="18"/>
  <c r="S47" i="18"/>
  <c r="W47" i="18"/>
  <c r="AA47" i="18"/>
  <c r="U48" i="18"/>
  <c r="Y48" i="18"/>
  <c r="AC48" i="18"/>
  <c r="S50" i="18"/>
  <c r="T51" i="18"/>
  <c r="X51" i="18"/>
  <c r="AB51" i="18"/>
  <c r="S52" i="18"/>
  <c r="W52" i="18"/>
  <c r="AA52" i="18"/>
  <c r="U53" i="18"/>
  <c r="S58" i="18"/>
  <c r="W58" i="18"/>
  <c r="AA58" i="18"/>
  <c r="V59" i="18"/>
  <c r="Z59" i="18"/>
  <c r="AD59" i="18"/>
  <c r="T64" i="18"/>
  <c r="X64" i="18"/>
  <c r="V65" i="18"/>
  <c r="Z65" i="18"/>
  <c r="AD65" i="18"/>
  <c r="T69" i="18"/>
  <c r="U70" i="18"/>
  <c r="Y70" i="18"/>
  <c r="V71" i="18"/>
  <c r="U42" i="18"/>
  <c r="Y42" i="18"/>
  <c r="AC42" i="18"/>
  <c r="T43" i="18"/>
  <c r="X43" i="18"/>
  <c r="V44" i="18"/>
  <c r="Z44" i="18"/>
  <c r="AD44" i="18"/>
  <c r="U45" i="18"/>
  <c r="Y45" i="18"/>
  <c r="AC45" i="18"/>
  <c r="U46" i="18"/>
  <c r="Y46" i="18"/>
  <c r="AC46" i="18"/>
  <c r="Y47" i="18"/>
  <c r="AC47" i="18"/>
  <c r="S48" i="18"/>
  <c r="W48" i="18"/>
  <c r="AA48" i="18"/>
  <c r="U50" i="18"/>
  <c r="Y50" i="18"/>
  <c r="AC50" i="18"/>
  <c r="Z51" i="18"/>
  <c r="Y52" i="18"/>
  <c r="AC52" i="18"/>
  <c r="S53" i="18"/>
  <c r="W53" i="18"/>
  <c r="AA53" i="18"/>
  <c r="U54" i="18"/>
  <c r="Y54" i="18"/>
  <c r="AC54" i="18"/>
  <c r="T56" i="18"/>
  <c r="X56" i="18"/>
  <c r="AB56" i="18"/>
  <c r="V60" i="18"/>
  <c r="Z60" i="18"/>
  <c r="AD60" i="18"/>
  <c r="U61" i="18"/>
  <c r="Y61" i="18"/>
  <c r="AC61" i="18"/>
  <c r="S63" i="18"/>
  <c r="W63" i="18"/>
  <c r="AA63" i="18"/>
  <c r="U67" i="18"/>
  <c r="Y67" i="18"/>
  <c r="AC67" i="18"/>
  <c r="T68" i="18"/>
  <c r="X68" i="18"/>
  <c r="AB68" i="18"/>
  <c r="Y53" i="18"/>
  <c r="AC53" i="18"/>
  <c r="S54" i="18"/>
  <c r="W54" i="18"/>
  <c r="U56" i="18"/>
  <c r="Y56" i="18"/>
  <c r="AC56" i="18"/>
  <c r="T58" i="18"/>
  <c r="X58" i="18"/>
  <c r="AB58" i="18"/>
  <c r="S59" i="18"/>
  <c r="W59" i="18"/>
  <c r="AA59" i="18"/>
  <c r="T60" i="18"/>
  <c r="X60" i="18"/>
  <c r="AB60" i="18"/>
  <c r="S61" i="18"/>
  <c r="AA61" i="18"/>
  <c r="T63" i="18"/>
  <c r="X63" i="18"/>
  <c r="AB63" i="18"/>
  <c r="U64" i="18"/>
  <c r="Y64" i="18"/>
  <c r="AC64" i="18"/>
  <c r="S67" i="18"/>
  <c r="W67" i="18"/>
  <c r="AA67" i="18"/>
  <c r="Y68" i="18"/>
  <c r="V69" i="18"/>
  <c r="Z69" i="18"/>
  <c r="AD69" i="18"/>
  <c r="AA70" i="18"/>
  <c r="AB54" i="18"/>
  <c r="Z56" i="18"/>
  <c r="U58" i="18"/>
  <c r="Y58" i="18"/>
  <c r="AC58" i="18"/>
  <c r="T59" i="18"/>
  <c r="U60" i="18"/>
  <c r="Y60" i="18"/>
  <c r="AC60" i="18"/>
  <c r="T61" i="18"/>
  <c r="X61" i="18"/>
  <c r="AB61" i="18"/>
  <c r="Y63" i="18"/>
  <c r="V64" i="18"/>
  <c r="Z64" i="18"/>
  <c r="AD64" i="18"/>
  <c r="T65" i="18"/>
  <c r="X65" i="18"/>
  <c r="AB65" i="18"/>
  <c r="T67" i="18"/>
  <c r="X67" i="18"/>
  <c r="AB67" i="18"/>
  <c r="V68" i="18"/>
  <c r="Z68" i="18"/>
  <c r="AD68" i="18"/>
  <c r="S69" i="18"/>
  <c r="W69" i="18"/>
  <c r="AA69" i="18"/>
  <c r="T70" i="18"/>
  <c r="X70" i="18"/>
  <c r="AB70" i="18"/>
  <c r="X71" i="18"/>
  <c r="AB71" i="18"/>
  <c r="Z71" i="18"/>
  <c r="AD71" i="18"/>
  <c r="AA71" i="18"/>
  <c r="AB8" i="17"/>
  <c r="X8" i="17"/>
  <c r="T8" i="17"/>
  <c r="AA8" i="17"/>
  <c r="W8" i="17"/>
  <c r="S8" i="17"/>
  <c r="AD8" i="17"/>
  <c r="V8" i="17"/>
  <c r="AC8" i="17"/>
  <c r="Z8" i="17"/>
  <c r="Y8" i="17"/>
  <c r="AL8" i="12"/>
  <c r="BB8" i="12"/>
  <c r="AH8" i="12"/>
  <c r="AP8" i="12"/>
  <c r="BC8" i="12"/>
  <c r="AT8" i="12"/>
  <c r="AN8" i="12"/>
  <c r="AR8" i="12"/>
  <c r="AV8" i="12"/>
  <c r="AZ8" i="12"/>
  <c r="AO8" i="12"/>
  <c r="AS8" i="12"/>
  <c r="AW8" i="12"/>
  <c r="BA8" i="12"/>
  <c r="AX8" i="12"/>
  <c r="AI8" i="12"/>
  <c r="AM8" i="12"/>
  <c r="AQ8" i="12"/>
  <c r="AU8" i="12"/>
  <c r="AY8" i="12"/>
  <c r="AF8" i="12"/>
  <c r="AG8" i="12"/>
  <c r="R555" i="10"/>
  <c r="R554" i="10"/>
  <c r="R553" i="10"/>
  <c r="R552" i="10"/>
  <c r="R551" i="10"/>
  <c r="R550" i="10"/>
  <c r="R549" i="10"/>
  <c r="R548" i="10"/>
  <c r="R547" i="10"/>
  <c r="R546" i="10"/>
  <c r="R545" i="10"/>
  <c r="R544" i="10"/>
  <c r="R543" i="10"/>
  <c r="R542" i="10"/>
  <c r="R541" i="10"/>
  <c r="R540" i="10"/>
  <c r="R539" i="10"/>
  <c r="R538" i="10"/>
  <c r="R537" i="10"/>
  <c r="R536" i="10"/>
  <c r="R535" i="10"/>
  <c r="R534" i="10"/>
  <c r="R533" i="10"/>
  <c r="R532" i="10"/>
  <c r="R531" i="10"/>
  <c r="R530" i="10"/>
  <c r="R529" i="10"/>
  <c r="R528" i="10"/>
  <c r="R527" i="10"/>
  <c r="R526" i="10"/>
  <c r="R525" i="10"/>
  <c r="R524" i="10"/>
  <c r="R523" i="10"/>
  <c r="R522" i="10"/>
  <c r="R521" i="10"/>
  <c r="R520" i="10"/>
  <c r="R519" i="10"/>
  <c r="R518" i="10"/>
  <c r="R517" i="10"/>
  <c r="R516" i="10"/>
  <c r="R515" i="10"/>
  <c r="R514" i="10"/>
  <c r="R513" i="10"/>
  <c r="R512" i="10"/>
  <c r="R511" i="10"/>
  <c r="R510" i="10"/>
  <c r="R509" i="10"/>
  <c r="R508" i="10"/>
  <c r="R507" i="10"/>
  <c r="R506" i="10"/>
  <c r="R505" i="10"/>
  <c r="R504" i="10"/>
  <c r="R503" i="10"/>
  <c r="R502" i="10"/>
  <c r="R501" i="10"/>
  <c r="R500" i="10"/>
  <c r="R499" i="10"/>
  <c r="R498" i="10"/>
  <c r="R497" i="10"/>
  <c r="R496" i="10"/>
  <c r="R495" i="10"/>
  <c r="R494" i="10"/>
  <c r="R493" i="10"/>
  <c r="R492" i="10"/>
  <c r="R491" i="10"/>
  <c r="R490" i="10"/>
  <c r="R489" i="10"/>
  <c r="R488" i="10"/>
  <c r="R487" i="10"/>
  <c r="R486" i="10"/>
  <c r="R485" i="10"/>
  <c r="R484" i="10"/>
  <c r="R483" i="10"/>
  <c r="R482" i="10"/>
  <c r="R481" i="10"/>
  <c r="R480" i="10"/>
  <c r="R479" i="10"/>
  <c r="R478" i="10"/>
  <c r="R477" i="10"/>
  <c r="R476" i="10"/>
  <c r="R475" i="10"/>
  <c r="R474" i="10"/>
  <c r="R473" i="10"/>
  <c r="R472" i="10"/>
  <c r="R471" i="10"/>
  <c r="R470" i="10"/>
  <c r="R469" i="10"/>
  <c r="R468" i="10"/>
  <c r="R467" i="10"/>
  <c r="R466" i="10"/>
  <c r="R465" i="10"/>
  <c r="R464" i="10"/>
  <c r="R463" i="10"/>
  <c r="R462" i="10"/>
  <c r="R461" i="10"/>
  <c r="R460" i="10"/>
  <c r="R459" i="10"/>
  <c r="R458" i="10"/>
  <c r="R457" i="10"/>
  <c r="R456" i="10"/>
  <c r="R455" i="10"/>
  <c r="R454" i="10"/>
  <c r="R453" i="10"/>
  <c r="R452" i="10"/>
  <c r="R451" i="10"/>
  <c r="R450" i="10"/>
  <c r="R449" i="10"/>
  <c r="R448" i="10"/>
  <c r="R447" i="10"/>
  <c r="R446" i="10"/>
  <c r="R445" i="10"/>
  <c r="R444" i="10"/>
  <c r="R443" i="10"/>
  <c r="R442" i="10"/>
  <c r="R441" i="10"/>
  <c r="R440" i="10"/>
  <c r="R439" i="10"/>
  <c r="R438" i="10"/>
  <c r="R437" i="10"/>
  <c r="R436" i="10"/>
  <c r="R435" i="10"/>
  <c r="R434" i="10"/>
  <c r="R433" i="10"/>
  <c r="R432" i="10"/>
  <c r="R431" i="10"/>
  <c r="R430" i="10"/>
  <c r="R429" i="10"/>
  <c r="R428" i="10"/>
  <c r="R427" i="10"/>
  <c r="R426" i="10"/>
  <c r="R425" i="10"/>
  <c r="R424" i="10"/>
  <c r="R423" i="10"/>
  <c r="R422" i="10"/>
  <c r="R421" i="10"/>
  <c r="R420" i="10"/>
  <c r="R419" i="10"/>
  <c r="R418" i="10"/>
  <c r="R417" i="10"/>
  <c r="R416" i="10"/>
  <c r="R415" i="10"/>
  <c r="R414" i="10"/>
  <c r="R413" i="10"/>
  <c r="R412" i="10"/>
  <c r="R411" i="10"/>
  <c r="R410" i="10"/>
  <c r="R409" i="10"/>
  <c r="R408" i="10"/>
  <c r="R407" i="10"/>
  <c r="R406" i="10"/>
  <c r="R405" i="10"/>
  <c r="R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80" i="10"/>
  <c r="R379" i="10"/>
  <c r="R378" i="10"/>
  <c r="R377" i="10"/>
  <c r="R376" i="10"/>
  <c r="R375" i="10"/>
  <c r="R374" i="10"/>
  <c r="R373" i="10"/>
  <c r="R372" i="10"/>
  <c r="R371" i="10"/>
  <c r="R370" i="10"/>
  <c r="R369" i="10"/>
  <c r="R368" i="10"/>
  <c r="R367" i="10"/>
  <c r="R366" i="10"/>
  <c r="R365" i="10"/>
  <c r="R364" i="10"/>
  <c r="R363" i="10"/>
  <c r="R362" i="10"/>
  <c r="R361" i="10"/>
  <c r="R360" i="10"/>
  <c r="R359" i="10"/>
  <c r="R358" i="10"/>
  <c r="R357" i="10"/>
  <c r="R356" i="10"/>
  <c r="R355" i="10"/>
  <c r="R354" i="10"/>
  <c r="R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R337" i="10"/>
  <c r="R336" i="10"/>
  <c r="R335" i="10"/>
  <c r="R334" i="10"/>
  <c r="R333" i="10"/>
  <c r="R332" i="10"/>
  <c r="R331" i="10"/>
  <c r="R330" i="10"/>
  <c r="R329" i="10"/>
  <c r="R328" i="10"/>
  <c r="R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AE34" i="20" l="1"/>
  <c r="AG34" i="20" s="1"/>
  <c r="AE12" i="20"/>
  <c r="AG12" i="20" s="1"/>
  <c r="AE22" i="20"/>
  <c r="AG22" i="20" s="1"/>
  <c r="AE51" i="20"/>
  <c r="AG51" i="20" s="1"/>
  <c r="AE42" i="20"/>
  <c r="AG42" i="20" s="1"/>
  <c r="AE53" i="20"/>
  <c r="AG53" i="20" s="1"/>
  <c r="AE70" i="20"/>
  <c r="AG70" i="20" s="1"/>
  <c r="AE68" i="20"/>
  <c r="AG68" i="20" s="1"/>
  <c r="AE71" i="20"/>
  <c r="AG71" i="20" s="1"/>
  <c r="AE47" i="20"/>
  <c r="AG47" i="20" s="1"/>
  <c r="AE25" i="20"/>
  <c r="AG25" i="20" s="1"/>
  <c r="AE48" i="20"/>
  <c r="AG48" i="20" s="1"/>
  <c r="AE39" i="20"/>
  <c r="AG39" i="20" s="1"/>
  <c r="AE64" i="20"/>
  <c r="AG64" i="20" s="1"/>
  <c r="AE17" i="20"/>
  <c r="AG17" i="20" s="1"/>
  <c r="AE38" i="20"/>
  <c r="AG38" i="20" s="1"/>
  <c r="AE35" i="20"/>
  <c r="AG35" i="20" s="1"/>
  <c r="AE18" i="20"/>
  <c r="AG18" i="20" s="1"/>
  <c r="AE56" i="20"/>
  <c r="AG56" i="20" s="1"/>
  <c r="AE9" i="20"/>
  <c r="AG9" i="20" s="1"/>
  <c r="AE16" i="20"/>
  <c r="AG16" i="20" s="1"/>
  <c r="AE11" i="20"/>
  <c r="AG11" i="20" s="1"/>
  <c r="AE45" i="20"/>
  <c r="AG45" i="20" s="1"/>
  <c r="AE44" i="20"/>
  <c r="AG44" i="20" s="1"/>
  <c r="AE43" i="20"/>
  <c r="AG43" i="20" s="1"/>
  <c r="AE40" i="20"/>
  <c r="AG40" i="20" s="1"/>
  <c r="AE59" i="20"/>
  <c r="AG59" i="20" s="1"/>
  <c r="AE28" i="20"/>
  <c r="AG28" i="20" s="1"/>
  <c r="AE26" i="20"/>
  <c r="AG26" i="20" s="1"/>
  <c r="AE27" i="20"/>
  <c r="AG27" i="20" s="1"/>
  <c r="AE8" i="20"/>
  <c r="AG8" i="20" s="1"/>
  <c r="AE15" i="20"/>
  <c r="AG15" i="20" s="1"/>
  <c r="AE31" i="20"/>
  <c r="AG31" i="20" s="1"/>
  <c r="AE21" i="20"/>
  <c r="AG21" i="20" s="1"/>
  <c r="AE30" i="20"/>
  <c r="AG30" i="20" s="1"/>
  <c r="AE52" i="20"/>
  <c r="AG52" i="20" s="1"/>
  <c r="AE60" i="20"/>
  <c r="AG60" i="20" s="1"/>
  <c r="AE67" i="20"/>
  <c r="AG67" i="20" s="1"/>
  <c r="AE12" i="16"/>
  <c r="AG12" i="16" s="1"/>
  <c r="AE59" i="19"/>
  <c r="AG59" i="19" s="1"/>
  <c r="AE11" i="18"/>
  <c r="AG11" i="18" s="1"/>
  <c r="AE43" i="19"/>
  <c r="AG43" i="19" s="1"/>
  <c r="AE18" i="17"/>
  <c r="AG18" i="17" s="1"/>
  <c r="AE51" i="17"/>
  <c r="AG51" i="17" s="1"/>
  <c r="AE37" i="15"/>
  <c r="AG37" i="15" s="1"/>
  <c r="AE32" i="18"/>
  <c r="AG32" i="18" s="1"/>
  <c r="AE22" i="18"/>
  <c r="AG22" i="18" s="1"/>
  <c r="AE44" i="19"/>
  <c r="AG44" i="19" s="1"/>
  <c r="AE22" i="19"/>
  <c r="AG22" i="19" s="1"/>
  <c r="AE12" i="19"/>
  <c r="AG12" i="19" s="1"/>
  <c r="AE23" i="19"/>
  <c r="AG23" i="19" s="1"/>
  <c r="AE27" i="15"/>
  <c r="AG27" i="15" s="1"/>
  <c r="AE18" i="15"/>
  <c r="AG18" i="15" s="1"/>
  <c r="AE69" i="16"/>
  <c r="AG69" i="16" s="1"/>
  <c r="AE58" i="16"/>
  <c r="AG58" i="16" s="1"/>
  <c r="AE51" i="16"/>
  <c r="AG51" i="16" s="1"/>
  <c r="AE44" i="16"/>
  <c r="AG44" i="16" s="1"/>
  <c r="AE40" i="16"/>
  <c r="AG40" i="16" s="1"/>
  <c r="AE45" i="15"/>
  <c r="AG45" i="15" s="1"/>
  <c r="AE25" i="15"/>
  <c r="AG25" i="15" s="1"/>
  <c r="AE50" i="16"/>
  <c r="AG50" i="16" s="1"/>
  <c r="AE43" i="16"/>
  <c r="AG43" i="16" s="1"/>
  <c r="AE34" i="16"/>
  <c r="AG34" i="16" s="1"/>
  <c r="AE69" i="15"/>
  <c r="AG69" i="15" s="1"/>
  <c r="AE24" i="15"/>
  <c r="AG24" i="15" s="1"/>
  <c r="AE17" i="15"/>
  <c r="AG17" i="15" s="1"/>
  <c r="AE30" i="16"/>
  <c r="AG30" i="16" s="1"/>
  <c r="AE18" i="16"/>
  <c r="AG18" i="16" s="1"/>
  <c r="AE9" i="16"/>
  <c r="AG9" i="16" s="1"/>
  <c r="AE8" i="16"/>
  <c r="AG8" i="16" s="1"/>
  <c r="AE9" i="17"/>
  <c r="AG9" i="17" s="1"/>
  <c r="AE71" i="17"/>
  <c r="AG71" i="17" s="1"/>
  <c r="AE48" i="15"/>
  <c r="AG48" i="15" s="1"/>
  <c r="AE8" i="18"/>
  <c r="AG8" i="18" s="1"/>
  <c r="AE58" i="19"/>
  <c r="AG58" i="19" s="1"/>
  <c r="AE64" i="18"/>
  <c r="AG64" i="18" s="1"/>
  <c r="AE39" i="19"/>
  <c r="AG39" i="19" s="1"/>
  <c r="AE26" i="19"/>
  <c r="AG26" i="19" s="1"/>
  <c r="AE28" i="19"/>
  <c r="AG28" i="19" s="1"/>
  <c r="AE13" i="19"/>
  <c r="AG13" i="19" s="1"/>
  <c r="AE53" i="15"/>
  <c r="AG53" i="15" s="1"/>
  <c r="BD64" i="12"/>
  <c r="BH64" i="12" s="1"/>
  <c r="BF53" i="12"/>
  <c r="BJ53" i="12" s="1"/>
  <c r="BF44" i="12"/>
  <c r="BJ44" i="12" s="1"/>
  <c r="BD50" i="12"/>
  <c r="BH50" i="12" s="1"/>
  <c r="BF40" i="12"/>
  <c r="BJ40" i="12" s="1"/>
  <c r="BF31" i="12"/>
  <c r="BJ31" i="12" s="1"/>
  <c r="BF54" i="12"/>
  <c r="BJ54" i="12" s="1"/>
  <c r="BF63" i="12"/>
  <c r="BJ63" i="12" s="1"/>
  <c r="BF68" i="12"/>
  <c r="J70" i="13" s="1"/>
  <c r="AE63" i="18"/>
  <c r="AG63" i="18" s="1"/>
  <c r="AE37" i="18"/>
  <c r="AG37" i="18" s="1"/>
  <c r="AE38" i="18"/>
  <c r="AG38" i="18" s="1"/>
  <c r="AE44" i="18"/>
  <c r="AG44" i="18" s="1"/>
  <c r="AE26" i="18"/>
  <c r="AG26" i="18" s="1"/>
  <c r="AE46" i="16"/>
  <c r="AG46" i="16" s="1"/>
  <c r="AE28" i="15"/>
  <c r="AG28" i="15" s="1"/>
  <c r="AE71" i="16"/>
  <c r="AG71" i="16" s="1"/>
  <c r="AE40" i="15"/>
  <c r="AG40" i="15" s="1"/>
  <c r="AE15" i="15"/>
  <c r="AG15" i="15" s="1"/>
  <c r="AE23" i="15"/>
  <c r="AG23" i="15" s="1"/>
  <c r="AE25" i="16"/>
  <c r="AG25" i="16" s="1"/>
  <c r="AE70" i="16"/>
  <c r="AG70" i="16" s="1"/>
  <c r="AE23" i="18"/>
  <c r="AG23" i="18" s="1"/>
  <c r="AE50" i="19"/>
  <c r="AG50" i="19" s="1"/>
  <c r="AE41" i="18"/>
  <c r="AG41" i="18" s="1"/>
  <c r="AE64" i="19"/>
  <c r="AG64" i="19" s="1"/>
  <c r="AE35" i="19"/>
  <c r="AG35" i="19" s="1"/>
  <c r="AE16" i="19"/>
  <c r="AG16" i="19" s="1"/>
  <c r="AE42" i="15"/>
  <c r="AG42" i="15" s="1"/>
  <c r="AE39" i="15"/>
  <c r="AG39" i="15" s="1"/>
  <c r="AE33" i="15"/>
  <c r="AG33" i="15" s="1"/>
  <c r="AE39" i="16"/>
  <c r="AG39" i="16" s="1"/>
  <c r="AE35" i="15"/>
  <c r="AG35" i="15" s="1"/>
  <c r="AE11" i="16"/>
  <c r="AG11" i="16" s="1"/>
  <c r="AE47" i="18"/>
  <c r="AG47" i="18" s="1"/>
  <c r="AE43" i="18"/>
  <c r="AG43" i="18" s="1"/>
  <c r="AE21" i="18"/>
  <c r="AG21" i="18" s="1"/>
  <c r="AE60" i="19"/>
  <c r="AG60" i="19" s="1"/>
  <c r="AE31" i="18"/>
  <c r="AG31" i="18" s="1"/>
  <c r="AE15" i="19"/>
  <c r="AG15" i="19" s="1"/>
  <c r="AE46" i="19"/>
  <c r="AG46" i="19" s="1"/>
  <c r="AE61" i="18"/>
  <c r="AG61" i="18" s="1"/>
  <c r="AE52" i="18"/>
  <c r="AG52" i="18" s="1"/>
  <c r="AE40" i="18"/>
  <c r="AG40" i="18" s="1"/>
  <c r="AE63" i="19"/>
  <c r="AG63" i="19" s="1"/>
  <c r="AE17" i="18"/>
  <c r="AG17" i="18" s="1"/>
  <c r="AE45" i="19"/>
  <c r="AG45" i="19" s="1"/>
  <c r="AE33" i="19"/>
  <c r="AG33" i="19" s="1"/>
  <c r="AE14" i="19"/>
  <c r="AG14" i="19" s="1"/>
  <c r="AE56" i="15"/>
  <c r="AG56" i="15" s="1"/>
  <c r="AE53" i="19"/>
  <c r="AG53" i="19" s="1"/>
  <c r="AE34" i="19"/>
  <c r="AG34" i="19" s="1"/>
  <c r="AE20" i="19"/>
  <c r="AG20" i="19" s="1"/>
  <c r="AE68" i="15"/>
  <c r="AG68" i="15" s="1"/>
  <c r="AE38" i="15"/>
  <c r="AG38" i="15" s="1"/>
  <c r="AE9" i="15"/>
  <c r="AG9" i="15" s="1"/>
  <c r="AE59" i="16"/>
  <c r="AG59" i="16" s="1"/>
  <c r="AE31" i="16"/>
  <c r="AG31" i="16" s="1"/>
  <c r="AE47" i="19"/>
  <c r="AG47" i="19" s="1"/>
  <c r="AE47" i="15"/>
  <c r="AG47" i="15" s="1"/>
  <c r="AE60" i="15"/>
  <c r="AG60" i="15" s="1"/>
  <c r="AE45" i="16"/>
  <c r="AG45" i="16" s="1"/>
  <c r="AE14" i="16"/>
  <c r="AG14" i="16" s="1"/>
  <c r="AE68" i="16"/>
  <c r="AG68" i="16" s="1"/>
  <c r="AE37" i="19"/>
  <c r="AG37" i="19" s="1"/>
  <c r="AE40" i="19"/>
  <c r="AG40" i="19" s="1"/>
  <c r="AE42" i="19"/>
  <c r="AG42" i="19" s="1"/>
  <c r="AE46" i="18"/>
  <c r="AG46" i="18" s="1"/>
  <c r="AE35" i="18"/>
  <c r="AG35" i="18" s="1"/>
  <c r="AE15" i="18"/>
  <c r="AG15" i="18" s="1"/>
  <c r="AE54" i="19"/>
  <c r="AG54" i="19" s="1"/>
  <c r="AE31" i="19"/>
  <c r="AG31" i="19" s="1"/>
  <c r="AE32" i="19"/>
  <c r="AG32" i="19" s="1"/>
  <c r="AE24" i="19"/>
  <c r="AG24" i="19" s="1"/>
  <c r="AE18" i="19"/>
  <c r="AG18" i="19" s="1"/>
  <c r="AE8" i="19"/>
  <c r="AG8" i="19" s="1"/>
  <c r="AE32" i="15"/>
  <c r="AG32" i="15" s="1"/>
  <c r="AE20" i="15"/>
  <c r="AG20" i="15" s="1"/>
  <c r="AE61" i="16"/>
  <c r="AG61" i="16" s="1"/>
  <c r="AE52" i="16"/>
  <c r="AG52" i="16" s="1"/>
  <c r="AE37" i="16"/>
  <c r="AG37" i="16" s="1"/>
  <c r="AE26" i="15"/>
  <c r="AG26" i="15" s="1"/>
  <c r="AE65" i="16"/>
  <c r="AG65" i="16" s="1"/>
  <c r="AE38" i="16"/>
  <c r="AG38" i="16" s="1"/>
  <c r="AE12" i="15"/>
  <c r="AG12" i="15" s="1"/>
  <c r="AE63" i="16"/>
  <c r="AG63" i="16" s="1"/>
  <c r="AE21" i="16"/>
  <c r="AG21" i="16" s="1"/>
  <c r="AE17" i="16"/>
  <c r="AG17" i="16" s="1"/>
  <c r="AE41" i="16"/>
  <c r="AG41" i="16" s="1"/>
  <c r="AE67" i="15"/>
  <c r="AG67" i="15" s="1"/>
  <c r="AE9" i="19"/>
  <c r="AG9" i="19" s="1"/>
  <c r="AE50" i="15"/>
  <c r="AG50" i="15" s="1"/>
  <c r="AE23" i="16"/>
  <c r="AG23" i="16" s="1"/>
  <c r="AE44" i="15"/>
  <c r="AG44" i="15" s="1"/>
  <c r="AE53" i="18"/>
  <c r="AG53" i="18" s="1"/>
  <c r="AE34" i="18"/>
  <c r="AG34" i="18" s="1"/>
  <c r="AE71" i="19"/>
  <c r="AG71" i="19" s="1"/>
  <c r="AE25" i="18"/>
  <c r="AG25" i="18" s="1"/>
  <c r="AE11" i="19"/>
  <c r="AG11" i="19" s="1"/>
  <c r="AE65" i="15"/>
  <c r="AG65" i="15" s="1"/>
  <c r="AE13" i="18"/>
  <c r="AG13" i="18" s="1"/>
  <c r="AE25" i="19"/>
  <c r="AG25" i="19" s="1"/>
  <c r="AE17" i="19"/>
  <c r="AG17" i="19" s="1"/>
  <c r="AE71" i="15"/>
  <c r="AG71" i="15" s="1"/>
  <c r="AE64" i="15"/>
  <c r="AG64" i="15" s="1"/>
  <c r="AE67" i="16"/>
  <c r="AG67" i="16" s="1"/>
  <c r="AE24" i="16"/>
  <c r="AG24" i="16" s="1"/>
  <c r="AE48" i="19"/>
  <c r="AG48" i="19" s="1"/>
  <c r="AE27" i="19"/>
  <c r="AG27" i="19" s="1"/>
  <c r="AE54" i="15"/>
  <c r="AG54" i="15" s="1"/>
  <c r="AE43" i="15"/>
  <c r="AG43" i="15" s="1"/>
  <c r="AE31" i="15"/>
  <c r="AG31" i="15" s="1"/>
  <c r="AE60" i="16"/>
  <c r="AG60" i="16" s="1"/>
  <c r="AE42" i="16"/>
  <c r="AG42" i="16" s="1"/>
  <c r="AE35" i="16"/>
  <c r="AG35" i="16" s="1"/>
  <c r="AE52" i="15"/>
  <c r="AG52" i="15" s="1"/>
  <c r="AE11" i="15"/>
  <c r="AG11" i="15" s="1"/>
  <c r="AE52" i="19"/>
  <c r="AG52" i="19" s="1"/>
  <c r="AE16" i="16"/>
  <c r="AG16" i="16" s="1"/>
  <c r="AE28" i="16"/>
  <c r="AG28" i="16" s="1"/>
  <c r="AE33" i="16"/>
  <c r="AG33" i="16" s="1"/>
  <c r="AE65" i="18"/>
  <c r="AG65" i="18" s="1"/>
  <c r="AE59" i="18"/>
  <c r="AG59" i="18" s="1"/>
  <c r="AE48" i="18"/>
  <c r="AG48" i="18" s="1"/>
  <c r="AE42" i="18"/>
  <c r="AG42" i="18" s="1"/>
  <c r="AE71" i="18"/>
  <c r="AG71" i="18" s="1"/>
  <c r="AE60" i="18"/>
  <c r="AG60" i="18" s="1"/>
  <c r="AE54" i="18"/>
  <c r="AG54" i="18" s="1"/>
  <c r="AE51" i="18"/>
  <c r="AG51" i="18" s="1"/>
  <c r="AE28" i="18"/>
  <c r="AG28" i="18" s="1"/>
  <c r="AE24" i="18"/>
  <c r="AG24" i="18" s="1"/>
  <c r="AE34" i="15"/>
  <c r="AG34" i="15" s="1"/>
  <c r="AE8" i="15"/>
  <c r="AG8" i="15" s="1"/>
  <c r="AE70" i="15"/>
  <c r="AG70" i="15" s="1"/>
  <c r="AE15" i="16"/>
  <c r="AG15" i="16" s="1"/>
  <c r="AE58" i="15"/>
  <c r="AG58" i="15" s="1"/>
  <c r="AE22" i="16"/>
  <c r="AG22" i="16" s="1"/>
  <c r="AE59" i="15"/>
  <c r="AG59" i="15" s="1"/>
  <c r="AE67" i="19"/>
  <c r="AG67" i="19" s="1"/>
  <c r="AE58" i="18"/>
  <c r="AG58" i="18" s="1"/>
  <c r="AE68" i="18"/>
  <c r="AG68" i="18" s="1"/>
  <c r="AE56" i="18"/>
  <c r="AG56" i="18" s="1"/>
  <c r="AE50" i="18"/>
  <c r="AG50" i="18" s="1"/>
  <c r="AE30" i="18"/>
  <c r="AG30" i="18" s="1"/>
  <c r="AE16" i="18"/>
  <c r="AG16" i="18" s="1"/>
  <c r="AE9" i="18"/>
  <c r="AG9" i="18" s="1"/>
  <c r="AE45" i="18"/>
  <c r="AG45" i="18" s="1"/>
  <c r="AE18" i="18"/>
  <c r="AG18" i="18" s="1"/>
  <c r="AE14" i="18"/>
  <c r="AG14" i="18" s="1"/>
  <c r="AE51" i="19"/>
  <c r="AG51" i="19" s="1"/>
  <c r="AE38" i="19"/>
  <c r="AG38" i="19" s="1"/>
  <c r="AE33" i="18"/>
  <c r="AG33" i="18" s="1"/>
  <c r="AE68" i="19"/>
  <c r="AG68" i="19" s="1"/>
  <c r="AE51" i="15"/>
  <c r="AG51" i="15" s="1"/>
  <c r="AE30" i="15"/>
  <c r="AG30" i="15" s="1"/>
  <c r="AE56" i="16"/>
  <c r="AG56" i="16" s="1"/>
  <c r="AE26" i="16"/>
  <c r="AG26" i="16" s="1"/>
  <c r="AE41" i="19"/>
  <c r="AG41" i="19" s="1"/>
  <c r="AE21" i="19"/>
  <c r="AG21" i="19" s="1"/>
  <c r="AE61" i="15"/>
  <c r="AG61" i="15" s="1"/>
  <c r="AE46" i="15"/>
  <c r="AG46" i="15" s="1"/>
  <c r="AE41" i="15"/>
  <c r="AG41" i="15" s="1"/>
  <c r="AE22" i="15"/>
  <c r="AG22" i="15" s="1"/>
  <c r="AE21" i="15"/>
  <c r="AG21" i="15" s="1"/>
  <c r="AE64" i="16"/>
  <c r="AG64" i="16" s="1"/>
  <c r="AE53" i="16"/>
  <c r="AG53" i="16" s="1"/>
  <c r="AE47" i="16"/>
  <c r="AG47" i="16" s="1"/>
  <c r="AE27" i="16"/>
  <c r="AG27" i="16" s="1"/>
  <c r="AE13" i="15"/>
  <c r="AG13" i="15" s="1"/>
  <c r="AE54" i="16"/>
  <c r="AG54" i="16" s="1"/>
  <c r="AE63" i="15"/>
  <c r="AG63" i="15" s="1"/>
  <c r="AE16" i="15"/>
  <c r="AG16" i="15" s="1"/>
  <c r="AE14" i="15"/>
  <c r="AG14" i="15" s="1"/>
  <c r="AE13" i="16"/>
  <c r="AG13" i="16" s="1"/>
  <c r="AE48" i="16"/>
  <c r="AG48" i="16" s="1"/>
  <c r="AE20" i="16"/>
  <c r="AG20" i="16" s="1"/>
  <c r="AE69" i="18"/>
  <c r="AG69" i="18" s="1"/>
  <c r="AE70" i="18"/>
  <c r="AG70" i="18" s="1"/>
  <c r="AE67" i="18"/>
  <c r="AG67" i="18" s="1"/>
  <c r="AE27" i="18"/>
  <c r="AG27" i="18" s="1"/>
  <c r="AE65" i="19"/>
  <c r="AG65" i="19" s="1"/>
  <c r="AE39" i="18"/>
  <c r="AG39" i="18" s="1"/>
  <c r="AE20" i="18"/>
  <c r="AG20" i="18" s="1"/>
  <c r="AE12" i="18"/>
  <c r="AG12" i="18" s="1"/>
  <c r="AE70" i="19"/>
  <c r="AG70" i="19" s="1"/>
  <c r="AE69" i="19"/>
  <c r="AG69" i="19" s="1"/>
  <c r="AE61" i="19"/>
  <c r="AG61" i="19" s="1"/>
  <c r="AE56" i="19"/>
  <c r="AG56" i="19" s="1"/>
  <c r="J55" i="13"/>
  <c r="BD56" i="12"/>
  <c r="BD24" i="12"/>
  <c r="BF22" i="12"/>
  <c r="BF45" i="12"/>
  <c r="BD70" i="12"/>
  <c r="BD32" i="12"/>
  <c r="BK17" i="12"/>
  <c r="K19" i="13"/>
  <c r="BF30" i="12"/>
  <c r="BI32" i="12"/>
  <c r="G34" i="13"/>
  <c r="I34" i="13" s="1"/>
  <c r="BK47" i="12"/>
  <c r="K49" i="13"/>
  <c r="BK20" i="12"/>
  <c r="K22" i="13"/>
  <c r="BK38" i="12"/>
  <c r="K40" i="13"/>
  <c r="BK46" i="12"/>
  <c r="K48" i="13"/>
  <c r="BK11" i="12"/>
  <c r="K13" i="13"/>
  <c r="BK9" i="12"/>
  <c r="K11" i="13"/>
  <c r="BK18" i="12"/>
  <c r="K20" i="13"/>
  <c r="BI60" i="12"/>
  <c r="G62" i="13"/>
  <c r="I62" i="13" s="1"/>
  <c r="BI68" i="12"/>
  <c r="G70" i="13"/>
  <c r="I70" i="13" s="1"/>
  <c r="BI47" i="12"/>
  <c r="G49" i="13"/>
  <c r="I49" i="13" s="1"/>
  <c r="AE69" i="17"/>
  <c r="AG69" i="17" s="1"/>
  <c r="BD60" i="12"/>
  <c r="BF52" i="12"/>
  <c r="BF47" i="12"/>
  <c r="BD43" i="12"/>
  <c r="BD39" i="12"/>
  <c r="BF37" i="12"/>
  <c r="BD30" i="12"/>
  <c r="BF27" i="12"/>
  <c r="BD21" i="12"/>
  <c r="BD14" i="12"/>
  <c r="BF12" i="12"/>
  <c r="BD54" i="12"/>
  <c r="BD48" i="12"/>
  <c r="BF9" i="12"/>
  <c r="BD59" i="12"/>
  <c r="BF64" i="12"/>
  <c r="BF71" i="12"/>
  <c r="BD28" i="12"/>
  <c r="BI11" i="12"/>
  <c r="G13" i="13"/>
  <c r="I13" i="13" s="1"/>
  <c r="BI48" i="12"/>
  <c r="G50" i="13"/>
  <c r="I50" i="13" s="1"/>
  <c r="BF26" i="12"/>
  <c r="BK12" i="12"/>
  <c r="K14" i="13"/>
  <c r="BI28" i="12"/>
  <c r="G30" i="13"/>
  <c r="I30" i="13" s="1"/>
  <c r="BD11" i="12"/>
  <c r="BK33" i="12"/>
  <c r="K35" i="13"/>
  <c r="BI16" i="12"/>
  <c r="G18" i="13"/>
  <c r="I18" i="13" s="1"/>
  <c r="BI53" i="12"/>
  <c r="G55" i="13"/>
  <c r="I55" i="13" s="1"/>
  <c r="BI18" i="12"/>
  <c r="G20" i="13"/>
  <c r="I20" i="13" s="1"/>
  <c r="BI34" i="12"/>
  <c r="G36" i="13"/>
  <c r="I36" i="13" s="1"/>
  <c r="BK53" i="12"/>
  <c r="K55" i="13"/>
  <c r="BK13" i="12"/>
  <c r="K15" i="13"/>
  <c r="BI24" i="12"/>
  <c r="G26" i="13"/>
  <c r="I26" i="13" s="1"/>
  <c r="BI33" i="12"/>
  <c r="BM33" i="12" s="1"/>
  <c r="G35" i="13"/>
  <c r="I35" i="13" s="1"/>
  <c r="O35" i="13" s="1"/>
  <c r="BK42" i="12"/>
  <c r="K44" i="13"/>
  <c r="BK50" i="12"/>
  <c r="K52" i="13"/>
  <c r="BI54" i="12"/>
  <c r="G56" i="13"/>
  <c r="I56" i="13" s="1"/>
  <c r="BK14" i="12"/>
  <c r="K16" i="13"/>
  <c r="BK35" i="12"/>
  <c r="K37" i="13"/>
  <c r="BK51" i="12"/>
  <c r="K53" i="13"/>
  <c r="BI14" i="12"/>
  <c r="G16" i="13"/>
  <c r="I16" i="13" s="1"/>
  <c r="BI21" i="12"/>
  <c r="G23" i="13"/>
  <c r="I23" i="13" s="1"/>
  <c r="BI30" i="12"/>
  <c r="G32" i="13"/>
  <c r="I32" i="13" s="1"/>
  <c r="BI39" i="12"/>
  <c r="G41" i="13"/>
  <c r="I41" i="13" s="1"/>
  <c r="BI64" i="12"/>
  <c r="G66" i="13"/>
  <c r="I66" i="13" s="1"/>
  <c r="BK60" i="12"/>
  <c r="K62" i="13"/>
  <c r="BK69" i="12"/>
  <c r="K71" i="13"/>
  <c r="BK48" i="12"/>
  <c r="K50" i="13"/>
  <c r="BI61" i="12"/>
  <c r="G63" i="13"/>
  <c r="I63" i="13" s="1"/>
  <c r="BI70" i="12"/>
  <c r="G72" i="13"/>
  <c r="I72" i="13" s="1"/>
  <c r="BD9" i="12"/>
  <c r="BD18" i="12"/>
  <c r="BF23" i="12"/>
  <c r="BF32" i="12"/>
  <c r="BF41" i="12"/>
  <c r="BF58" i="12"/>
  <c r="AE28" i="17"/>
  <c r="AG28" i="17" s="1"/>
  <c r="AE40" i="17"/>
  <c r="AG40" i="17" s="1"/>
  <c r="AE53" i="17"/>
  <c r="AG53" i="17" s="1"/>
  <c r="AE27" i="17"/>
  <c r="AG27" i="17" s="1"/>
  <c r="AE13" i="17"/>
  <c r="AG13" i="17" s="1"/>
  <c r="AE22" i="17"/>
  <c r="AG22" i="17" s="1"/>
  <c r="AE63" i="17"/>
  <c r="AG63" i="17" s="1"/>
  <c r="AE67" i="17"/>
  <c r="AG67" i="17" s="1"/>
  <c r="AE16" i="17"/>
  <c r="AG16" i="17" s="1"/>
  <c r="AE30" i="17"/>
  <c r="AG30" i="17" s="1"/>
  <c r="AE39" i="17"/>
  <c r="AG39" i="17" s="1"/>
  <c r="AE47" i="17"/>
  <c r="AG47" i="17" s="1"/>
  <c r="AE52" i="17"/>
  <c r="AG52" i="17" s="1"/>
  <c r="AE68" i="17"/>
  <c r="AG68" i="17" s="1"/>
  <c r="AE34" i="17"/>
  <c r="AG34" i="17" s="1"/>
  <c r="AE43" i="17"/>
  <c r="AG43" i="17" s="1"/>
  <c r="AE32" i="16"/>
  <c r="AG32" i="16" s="1"/>
  <c r="BF48" i="12"/>
  <c r="BD42" i="12"/>
  <c r="BD33" i="12"/>
  <c r="J33" i="13"/>
  <c r="BD15" i="12"/>
  <c r="BD47" i="12"/>
  <c r="BD16" i="12"/>
  <c r="BF14" i="12"/>
  <c r="BD38" i="12"/>
  <c r="BI20" i="12"/>
  <c r="G22" i="13"/>
  <c r="I22" i="13" s="1"/>
  <c r="BI13" i="12"/>
  <c r="G15" i="13"/>
  <c r="I15" i="13" s="1"/>
  <c r="BI31" i="12"/>
  <c r="G33" i="13"/>
  <c r="I33" i="13" s="1"/>
  <c r="BI12" i="12"/>
  <c r="G14" i="13"/>
  <c r="I14" i="13" s="1"/>
  <c r="BK28" i="12"/>
  <c r="K30" i="13"/>
  <c r="BK70" i="12"/>
  <c r="K72" i="13"/>
  <c r="BK32" i="12"/>
  <c r="K34" i="13"/>
  <c r="BI45" i="12"/>
  <c r="G47" i="13"/>
  <c r="I47" i="13" s="1"/>
  <c r="BK27" i="12"/>
  <c r="K29" i="13"/>
  <c r="BK37" i="12"/>
  <c r="K39" i="13"/>
  <c r="BI59" i="12"/>
  <c r="G61" i="13"/>
  <c r="I61" i="13" s="1"/>
  <c r="BK56" i="12"/>
  <c r="K58" i="13"/>
  <c r="BK68" i="12"/>
  <c r="K70" i="13"/>
  <c r="BD69" i="12"/>
  <c r="BF28" i="12"/>
  <c r="BF38" i="12"/>
  <c r="BF61" i="12"/>
  <c r="BF11" i="12"/>
  <c r="BF20" i="12"/>
  <c r="AE12" i="17"/>
  <c r="AG12" i="17" s="1"/>
  <c r="AE14" i="17"/>
  <c r="AG14" i="17" s="1"/>
  <c r="AE59" i="17"/>
  <c r="AG59" i="17" s="1"/>
  <c r="BD71" i="12"/>
  <c r="BF56" i="12"/>
  <c r="BF51" i="12"/>
  <c r="BF46" i="12"/>
  <c r="BF13" i="12"/>
  <c r="BF70" i="12"/>
  <c r="BD53" i="12"/>
  <c r="BD46" i="12"/>
  <c r="BD37" i="12"/>
  <c r="BF34" i="12"/>
  <c r="BD27" i="12"/>
  <c r="BF25" i="12"/>
  <c r="BF18" i="12"/>
  <c r="BD44" i="12"/>
  <c r="BD51" i="12"/>
  <c r="BF59" i="12"/>
  <c r="BD61" i="12"/>
  <c r="BD67" i="12"/>
  <c r="BF39" i="12"/>
  <c r="BK24" i="12"/>
  <c r="K26" i="13"/>
  <c r="BI41" i="12"/>
  <c r="G43" i="13"/>
  <c r="I43" i="13" s="1"/>
  <c r="BD23" i="12"/>
  <c r="BF43" i="12"/>
  <c r="BF21" i="12"/>
  <c r="BK30" i="12"/>
  <c r="K32" i="13"/>
  <c r="BI58" i="12"/>
  <c r="G60" i="13"/>
  <c r="I60" i="13" s="1"/>
  <c r="BI22" i="12"/>
  <c r="G24" i="13"/>
  <c r="I24" i="13" s="1"/>
  <c r="BI40" i="12"/>
  <c r="G42" i="13"/>
  <c r="I42" i="13" s="1"/>
  <c r="BK58" i="12"/>
  <c r="K60" i="13"/>
  <c r="BI15" i="12"/>
  <c r="G17" i="13"/>
  <c r="I17" i="13" s="1"/>
  <c r="BK25" i="12"/>
  <c r="K27" i="13"/>
  <c r="BK34" i="12"/>
  <c r="K36" i="13"/>
  <c r="BK43" i="12"/>
  <c r="K45" i="13"/>
  <c r="BK59" i="12"/>
  <c r="K61" i="13"/>
  <c r="BI65" i="12"/>
  <c r="G67" i="13"/>
  <c r="I67" i="13" s="1"/>
  <c r="BK23" i="12"/>
  <c r="K25" i="13"/>
  <c r="BK41" i="12"/>
  <c r="K43" i="13"/>
  <c r="BK54" i="12"/>
  <c r="K56" i="13"/>
  <c r="BK15" i="12"/>
  <c r="K17" i="13"/>
  <c r="BK22" i="12"/>
  <c r="K24" i="13"/>
  <c r="BK31" i="12"/>
  <c r="K33" i="13"/>
  <c r="BK40" i="12"/>
  <c r="K42" i="13"/>
  <c r="BK67" i="12"/>
  <c r="K69" i="13"/>
  <c r="BI63" i="12"/>
  <c r="G65" i="13"/>
  <c r="I65" i="13" s="1"/>
  <c r="BI44" i="12"/>
  <c r="G46" i="13"/>
  <c r="I46" i="13" s="1"/>
  <c r="BI51" i="12"/>
  <c r="G53" i="13"/>
  <c r="I53" i="13" s="1"/>
  <c r="BK64" i="12"/>
  <c r="K66" i="13"/>
  <c r="BK71" i="12"/>
  <c r="K73" i="13"/>
  <c r="BD13" i="12"/>
  <c r="BD31" i="12"/>
  <c r="BD40" i="12"/>
  <c r="BD22" i="12"/>
  <c r="AE26" i="17"/>
  <c r="AG26" i="17" s="1"/>
  <c r="AE64" i="17"/>
  <c r="AG64" i="17" s="1"/>
  <c r="AE11" i="17"/>
  <c r="AG11" i="17" s="1"/>
  <c r="AE58" i="17"/>
  <c r="AG58" i="17" s="1"/>
  <c r="AE21" i="17"/>
  <c r="AG21" i="17" s="1"/>
  <c r="AE56" i="17"/>
  <c r="AG56" i="17" s="1"/>
  <c r="AE60" i="17"/>
  <c r="AG60" i="17" s="1"/>
  <c r="AE15" i="17"/>
  <c r="AG15" i="17" s="1"/>
  <c r="AE24" i="17"/>
  <c r="AG24" i="17" s="1"/>
  <c r="AE38" i="17"/>
  <c r="AG38" i="17" s="1"/>
  <c r="AE46" i="17"/>
  <c r="AG46" i="17" s="1"/>
  <c r="AE33" i="17"/>
  <c r="AG33" i="17" s="1"/>
  <c r="AE42" i="17"/>
  <c r="AG42" i="17" s="1"/>
  <c r="AE30" i="19"/>
  <c r="AG30" i="19" s="1"/>
  <c r="BF50" i="12"/>
  <c r="BD45" i="12"/>
  <c r="BF42" i="12"/>
  <c r="BD35" i="12"/>
  <c r="BF33" i="12"/>
  <c r="BD26" i="12"/>
  <c r="BF24" i="12"/>
  <c r="BD17" i="12"/>
  <c r="BF15" i="12"/>
  <c r="BF67" i="12"/>
  <c r="BD52" i="12"/>
  <c r="BD12" i="12"/>
  <c r="BF60" i="12"/>
  <c r="BD63" i="12"/>
  <c r="BD68" i="12"/>
  <c r="BI50" i="12"/>
  <c r="G52" i="13"/>
  <c r="I52" i="13" s="1"/>
  <c r="BF35" i="12"/>
  <c r="BK21" i="12"/>
  <c r="K23" i="13"/>
  <c r="BI38" i="12"/>
  <c r="G40" i="13"/>
  <c r="I40" i="13" s="1"/>
  <c r="BD20" i="12"/>
  <c r="BI52" i="12"/>
  <c r="G54" i="13"/>
  <c r="I54" i="13" s="1"/>
  <c r="BK39" i="12"/>
  <c r="K41" i="13"/>
  <c r="BF17" i="12"/>
  <c r="K10" i="13"/>
  <c r="BK8" i="12"/>
  <c r="BI46" i="12"/>
  <c r="G48" i="13"/>
  <c r="I48" i="13" s="1"/>
  <c r="BD41" i="12"/>
  <c r="BI23" i="12"/>
  <c r="G25" i="13"/>
  <c r="I25" i="13" s="1"/>
  <c r="BI9" i="12"/>
  <c r="G11" i="13"/>
  <c r="I11" i="13" s="1"/>
  <c r="BI25" i="12"/>
  <c r="G27" i="13"/>
  <c r="I27" i="13" s="1"/>
  <c r="BI43" i="12"/>
  <c r="G45" i="13"/>
  <c r="I45" i="13" s="1"/>
  <c r="BK61" i="12"/>
  <c r="K63" i="13"/>
  <c r="BK16" i="12"/>
  <c r="K18" i="13"/>
  <c r="BI27" i="12"/>
  <c r="G29" i="13"/>
  <c r="I29" i="13" s="1"/>
  <c r="O29" i="13" s="1"/>
  <c r="BI37" i="12"/>
  <c r="BM37" i="12" s="1"/>
  <c r="G39" i="13"/>
  <c r="I39" i="13" s="1"/>
  <c r="O39" i="13" s="1"/>
  <c r="BK44" i="12"/>
  <c r="K46" i="13"/>
  <c r="BK63" i="12"/>
  <c r="K65" i="13"/>
  <c r="BI69" i="12"/>
  <c r="G71" i="13"/>
  <c r="I71" i="13" s="1"/>
  <c r="BK26" i="12"/>
  <c r="K28" i="13"/>
  <c r="BI42" i="12"/>
  <c r="G44" i="13"/>
  <c r="I44" i="13" s="1"/>
  <c r="G10" i="13"/>
  <c r="I10" i="13" s="1"/>
  <c r="BI8" i="12"/>
  <c r="BI17" i="12"/>
  <c r="G19" i="13"/>
  <c r="I19" i="13" s="1"/>
  <c r="BI26" i="12"/>
  <c r="BM26" i="12" s="1"/>
  <c r="G28" i="13"/>
  <c r="I28" i="13" s="1"/>
  <c r="O28" i="13" s="1"/>
  <c r="BI35" i="12"/>
  <c r="G37" i="13"/>
  <c r="I37" i="13" s="1"/>
  <c r="BI56" i="12"/>
  <c r="BM56" i="12" s="1"/>
  <c r="G58" i="13"/>
  <c r="I58" i="13" s="1"/>
  <c r="O58" i="13" s="1"/>
  <c r="BI71" i="12"/>
  <c r="G73" i="13"/>
  <c r="I73" i="13" s="1"/>
  <c r="BK65" i="12"/>
  <c r="K67" i="13"/>
  <c r="BK45" i="12"/>
  <c r="K47" i="13"/>
  <c r="BK52" i="12"/>
  <c r="K54" i="13"/>
  <c r="BI67" i="12"/>
  <c r="G69" i="13"/>
  <c r="I69" i="13" s="1"/>
  <c r="BD65" i="12"/>
  <c r="BF16" i="12"/>
  <c r="BD25" i="12"/>
  <c r="BD34" i="12"/>
  <c r="BF69" i="12"/>
  <c r="BD58" i="12"/>
  <c r="BF65" i="12"/>
  <c r="AE61" i="17"/>
  <c r="AG61" i="17" s="1"/>
  <c r="AE17" i="17"/>
  <c r="AG17" i="17" s="1"/>
  <c r="AE31" i="17"/>
  <c r="AG31" i="17" s="1"/>
  <c r="AE48" i="17"/>
  <c r="AG48" i="17" s="1"/>
  <c r="AE25" i="17"/>
  <c r="AG25" i="17" s="1"/>
  <c r="AE20" i="17"/>
  <c r="AG20" i="17" s="1"/>
  <c r="AE35" i="17"/>
  <c r="AG35" i="17" s="1"/>
  <c r="AE44" i="17"/>
  <c r="AG44" i="17" s="1"/>
  <c r="AE23" i="17"/>
  <c r="AG23" i="17" s="1"/>
  <c r="AE37" i="17"/>
  <c r="AG37" i="17" s="1"/>
  <c r="AE45" i="17"/>
  <c r="AG45" i="17" s="1"/>
  <c r="AE70" i="17"/>
  <c r="AG70" i="17" s="1"/>
  <c r="AE32" i="17"/>
  <c r="AG32" i="17" s="1"/>
  <c r="AE41" i="17"/>
  <c r="AG41" i="17" s="1"/>
  <c r="AE50" i="17"/>
  <c r="AG50" i="17" s="1"/>
  <c r="AE54" i="17"/>
  <c r="AG54" i="17" s="1"/>
  <c r="AE65" i="17"/>
  <c r="AG65" i="17" s="1"/>
  <c r="T555" i="10"/>
  <c r="V555" i="10" s="1"/>
  <c r="T554" i="10"/>
  <c r="V554" i="10" s="1"/>
  <c r="T553" i="10"/>
  <c r="V553" i="10" s="1"/>
  <c r="T552" i="10"/>
  <c r="V552" i="10" s="1"/>
  <c r="T551" i="10"/>
  <c r="V551" i="10" s="1"/>
  <c r="T550" i="10"/>
  <c r="V550" i="10" s="1"/>
  <c r="T549" i="10"/>
  <c r="V549" i="10" s="1"/>
  <c r="T548" i="10"/>
  <c r="V548" i="10" s="1"/>
  <c r="T547" i="10"/>
  <c r="V547" i="10" s="1"/>
  <c r="T546" i="10"/>
  <c r="V546" i="10" s="1"/>
  <c r="T545" i="10"/>
  <c r="V545" i="10" s="1"/>
  <c r="T544" i="10"/>
  <c r="V544" i="10" s="1"/>
  <c r="T543" i="10"/>
  <c r="V543" i="10" s="1"/>
  <c r="T542" i="10"/>
  <c r="V542" i="10" s="1"/>
  <c r="T541" i="10"/>
  <c r="V541" i="10" s="1"/>
  <c r="T540" i="10"/>
  <c r="V540" i="10" s="1"/>
  <c r="T539" i="10"/>
  <c r="V539" i="10" s="1"/>
  <c r="T538" i="10"/>
  <c r="V538" i="10" s="1"/>
  <c r="T537" i="10"/>
  <c r="V537" i="10" s="1"/>
  <c r="T536" i="10"/>
  <c r="V536" i="10" s="1"/>
  <c r="T535" i="10"/>
  <c r="V535" i="10" s="1"/>
  <c r="T534" i="10"/>
  <c r="V534" i="10" s="1"/>
  <c r="T533" i="10"/>
  <c r="V533" i="10" s="1"/>
  <c r="T532" i="10"/>
  <c r="V532" i="10" s="1"/>
  <c r="T531" i="10"/>
  <c r="V531" i="10" s="1"/>
  <c r="T530" i="10"/>
  <c r="V530" i="10" s="1"/>
  <c r="T529" i="10"/>
  <c r="V529" i="10" s="1"/>
  <c r="T528" i="10"/>
  <c r="V528" i="10" s="1"/>
  <c r="T527" i="10"/>
  <c r="V527" i="10" s="1"/>
  <c r="T526" i="10"/>
  <c r="V526" i="10" s="1"/>
  <c r="T525" i="10"/>
  <c r="V525" i="10" s="1"/>
  <c r="T524" i="10"/>
  <c r="V524" i="10" s="1"/>
  <c r="T523" i="10"/>
  <c r="V523" i="10" s="1"/>
  <c r="T522" i="10"/>
  <c r="V522" i="10" s="1"/>
  <c r="T521" i="10"/>
  <c r="V521" i="10" s="1"/>
  <c r="T520" i="10"/>
  <c r="V520" i="10" s="1"/>
  <c r="T519" i="10"/>
  <c r="V519" i="10" s="1"/>
  <c r="T518" i="10"/>
  <c r="V518" i="10" s="1"/>
  <c r="T517" i="10"/>
  <c r="V517" i="10" s="1"/>
  <c r="T516" i="10"/>
  <c r="V516" i="10" s="1"/>
  <c r="T515" i="10"/>
  <c r="V515" i="10" s="1"/>
  <c r="T514" i="10"/>
  <c r="V514" i="10" s="1"/>
  <c r="T513" i="10"/>
  <c r="V513" i="10" s="1"/>
  <c r="T512" i="10"/>
  <c r="V512" i="10" s="1"/>
  <c r="T511" i="10"/>
  <c r="V511" i="10" s="1"/>
  <c r="T510" i="10"/>
  <c r="V510" i="10" s="1"/>
  <c r="T509" i="10"/>
  <c r="V509" i="10" s="1"/>
  <c r="T508" i="10"/>
  <c r="V508" i="10" s="1"/>
  <c r="T507" i="10"/>
  <c r="V507" i="10" s="1"/>
  <c r="T506" i="10"/>
  <c r="V506" i="10" s="1"/>
  <c r="T505" i="10"/>
  <c r="V505" i="10" s="1"/>
  <c r="T504" i="10"/>
  <c r="V504" i="10" s="1"/>
  <c r="T503" i="10"/>
  <c r="V503" i="10" s="1"/>
  <c r="T502" i="10"/>
  <c r="V502" i="10" s="1"/>
  <c r="T501" i="10"/>
  <c r="V501" i="10" s="1"/>
  <c r="T500" i="10"/>
  <c r="V500" i="10" s="1"/>
  <c r="T499" i="10"/>
  <c r="V499" i="10" s="1"/>
  <c r="T498" i="10"/>
  <c r="V498" i="10" s="1"/>
  <c r="T497" i="10"/>
  <c r="V497" i="10" s="1"/>
  <c r="T496" i="10"/>
  <c r="V496" i="10" s="1"/>
  <c r="T495" i="10"/>
  <c r="V495" i="10" s="1"/>
  <c r="T494" i="10"/>
  <c r="V494" i="10" s="1"/>
  <c r="T493" i="10"/>
  <c r="V493" i="10" s="1"/>
  <c r="T492" i="10"/>
  <c r="V492" i="10" s="1"/>
  <c r="T491" i="10"/>
  <c r="V491" i="10" s="1"/>
  <c r="T490" i="10"/>
  <c r="V490" i="10" s="1"/>
  <c r="T489" i="10"/>
  <c r="V489" i="10" s="1"/>
  <c r="T488" i="10"/>
  <c r="V488" i="10" s="1"/>
  <c r="T487" i="10"/>
  <c r="V487" i="10" s="1"/>
  <c r="T486" i="10"/>
  <c r="V486" i="10" s="1"/>
  <c r="T485" i="10"/>
  <c r="V485" i="10" s="1"/>
  <c r="T484" i="10"/>
  <c r="V484" i="10" s="1"/>
  <c r="T483" i="10"/>
  <c r="V483" i="10" s="1"/>
  <c r="T482" i="10"/>
  <c r="V482" i="10" s="1"/>
  <c r="T481" i="10"/>
  <c r="V481" i="10" s="1"/>
  <c r="T480" i="10"/>
  <c r="V480" i="10" s="1"/>
  <c r="T479" i="10"/>
  <c r="V479" i="10" s="1"/>
  <c r="T478" i="10"/>
  <c r="V478" i="10" s="1"/>
  <c r="T477" i="10"/>
  <c r="V477" i="10" s="1"/>
  <c r="T476" i="10"/>
  <c r="V476" i="10" s="1"/>
  <c r="T475" i="10"/>
  <c r="V475" i="10" s="1"/>
  <c r="T474" i="10"/>
  <c r="V474" i="10" s="1"/>
  <c r="T473" i="10"/>
  <c r="V473" i="10" s="1"/>
  <c r="T472" i="10"/>
  <c r="V472" i="10" s="1"/>
  <c r="T471" i="10"/>
  <c r="V471" i="10" s="1"/>
  <c r="T470" i="10"/>
  <c r="V470" i="10" s="1"/>
  <c r="T469" i="10"/>
  <c r="V469" i="10" s="1"/>
  <c r="T468" i="10"/>
  <c r="V468" i="10" s="1"/>
  <c r="T467" i="10"/>
  <c r="V467" i="10" s="1"/>
  <c r="T466" i="10"/>
  <c r="V466" i="10" s="1"/>
  <c r="T465" i="10"/>
  <c r="V465" i="10" s="1"/>
  <c r="T464" i="10"/>
  <c r="V464" i="10" s="1"/>
  <c r="T463" i="10"/>
  <c r="V463" i="10" s="1"/>
  <c r="T462" i="10"/>
  <c r="V462" i="10" s="1"/>
  <c r="T461" i="10"/>
  <c r="V461" i="10" s="1"/>
  <c r="T460" i="10"/>
  <c r="V460" i="10" s="1"/>
  <c r="T459" i="10"/>
  <c r="V459" i="10" s="1"/>
  <c r="T458" i="10"/>
  <c r="V458" i="10" s="1"/>
  <c r="T457" i="10"/>
  <c r="V457" i="10" s="1"/>
  <c r="T456" i="10"/>
  <c r="V456" i="10" s="1"/>
  <c r="T455" i="10"/>
  <c r="V455" i="10" s="1"/>
  <c r="T454" i="10"/>
  <c r="V454" i="10" s="1"/>
  <c r="T453" i="10"/>
  <c r="V453" i="10" s="1"/>
  <c r="T452" i="10"/>
  <c r="V452" i="10" s="1"/>
  <c r="T451" i="10"/>
  <c r="V451" i="10" s="1"/>
  <c r="T450" i="10"/>
  <c r="V450" i="10" s="1"/>
  <c r="T449" i="10"/>
  <c r="V449" i="10" s="1"/>
  <c r="T448" i="10"/>
  <c r="V448" i="10" s="1"/>
  <c r="T447" i="10"/>
  <c r="V447" i="10" s="1"/>
  <c r="T446" i="10"/>
  <c r="V446" i="10" s="1"/>
  <c r="T445" i="10"/>
  <c r="V445" i="10" s="1"/>
  <c r="T444" i="10"/>
  <c r="V444" i="10" s="1"/>
  <c r="T443" i="10"/>
  <c r="V443" i="10" s="1"/>
  <c r="T442" i="10"/>
  <c r="V442" i="10" s="1"/>
  <c r="T441" i="10"/>
  <c r="V441" i="10" s="1"/>
  <c r="T440" i="10"/>
  <c r="V440" i="10" s="1"/>
  <c r="T439" i="10"/>
  <c r="V439" i="10" s="1"/>
  <c r="T438" i="10"/>
  <c r="V438" i="10" s="1"/>
  <c r="T437" i="10"/>
  <c r="V437" i="10" s="1"/>
  <c r="T436" i="10"/>
  <c r="V436" i="10" s="1"/>
  <c r="T435" i="10"/>
  <c r="V435" i="10" s="1"/>
  <c r="T434" i="10"/>
  <c r="V434" i="10" s="1"/>
  <c r="T433" i="10"/>
  <c r="V433" i="10" s="1"/>
  <c r="T432" i="10"/>
  <c r="V432" i="10" s="1"/>
  <c r="T431" i="10"/>
  <c r="V431" i="10" s="1"/>
  <c r="T430" i="10"/>
  <c r="V430" i="10" s="1"/>
  <c r="T429" i="10"/>
  <c r="V429" i="10" s="1"/>
  <c r="T428" i="10"/>
  <c r="V428" i="10" s="1"/>
  <c r="T427" i="10"/>
  <c r="V427" i="10" s="1"/>
  <c r="T426" i="10"/>
  <c r="V426" i="10" s="1"/>
  <c r="T425" i="10"/>
  <c r="V425" i="10" s="1"/>
  <c r="T424" i="10"/>
  <c r="V424" i="10" s="1"/>
  <c r="T423" i="10"/>
  <c r="V423" i="10" s="1"/>
  <c r="T422" i="10"/>
  <c r="V422" i="10" s="1"/>
  <c r="T421" i="10"/>
  <c r="V421" i="10" s="1"/>
  <c r="T420" i="10"/>
  <c r="V420" i="10" s="1"/>
  <c r="T419" i="10"/>
  <c r="V419" i="10" s="1"/>
  <c r="T418" i="10"/>
  <c r="V418" i="10" s="1"/>
  <c r="T417" i="10"/>
  <c r="V417" i="10" s="1"/>
  <c r="T416" i="10"/>
  <c r="V416" i="10" s="1"/>
  <c r="T415" i="10"/>
  <c r="V415" i="10" s="1"/>
  <c r="T414" i="10"/>
  <c r="V414" i="10" s="1"/>
  <c r="T413" i="10"/>
  <c r="V413" i="10" s="1"/>
  <c r="T412" i="10"/>
  <c r="V412" i="10" s="1"/>
  <c r="T411" i="10"/>
  <c r="V411" i="10" s="1"/>
  <c r="T410" i="10"/>
  <c r="V410" i="10" s="1"/>
  <c r="T409" i="10"/>
  <c r="V409" i="10" s="1"/>
  <c r="T408" i="10"/>
  <c r="V408" i="10" s="1"/>
  <c r="T407" i="10"/>
  <c r="V407" i="10" s="1"/>
  <c r="T406" i="10"/>
  <c r="V406" i="10" s="1"/>
  <c r="T405" i="10"/>
  <c r="V405" i="10" s="1"/>
  <c r="T404" i="10"/>
  <c r="V404" i="10" s="1"/>
  <c r="T403" i="10"/>
  <c r="V403" i="10" s="1"/>
  <c r="T402" i="10"/>
  <c r="V402" i="10" s="1"/>
  <c r="T401" i="10"/>
  <c r="V401" i="10" s="1"/>
  <c r="T400" i="10"/>
  <c r="V400" i="10" s="1"/>
  <c r="T399" i="10"/>
  <c r="V399" i="10" s="1"/>
  <c r="T398" i="10"/>
  <c r="V398" i="10" s="1"/>
  <c r="T397" i="10"/>
  <c r="V397" i="10" s="1"/>
  <c r="T396" i="10"/>
  <c r="V396" i="10" s="1"/>
  <c r="T395" i="10"/>
  <c r="V395" i="10" s="1"/>
  <c r="T394" i="10"/>
  <c r="V394" i="10" s="1"/>
  <c r="T393" i="10"/>
  <c r="V393" i="10" s="1"/>
  <c r="T392" i="10"/>
  <c r="V392" i="10" s="1"/>
  <c r="T391" i="10"/>
  <c r="V391" i="10" s="1"/>
  <c r="T390" i="10"/>
  <c r="V390" i="10" s="1"/>
  <c r="T389" i="10"/>
  <c r="V389" i="10" s="1"/>
  <c r="T388" i="10"/>
  <c r="V388" i="10" s="1"/>
  <c r="T387" i="10"/>
  <c r="V387" i="10" s="1"/>
  <c r="T386" i="10"/>
  <c r="V386" i="10" s="1"/>
  <c r="T385" i="10"/>
  <c r="V385" i="10" s="1"/>
  <c r="T384" i="10"/>
  <c r="V384" i="10" s="1"/>
  <c r="T383" i="10"/>
  <c r="V383" i="10" s="1"/>
  <c r="T382" i="10"/>
  <c r="V382" i="10" s="1"/>
  <c r="T381" i="10"/>
  <c r="V381" i="10" s="1"/>
  <c r="T380" i="10"/>
  <c r="V380" i="10" s="1"/>
  <c r="T379" i="10"/>
  <c r="V379" i="10" s="1"/>
  <c r="T378" i="10"/>
  <c r="V378" i="10" s="1"/>
  <c r="T377" i="10"/>
  <c r="V377" i="10" s="1"/>
  <c r="T376" i="10"/>
  <c r="V376" i="10" s="1"/>
  <c r="T375" i="10"/>
  <c r="V375" i="10" s="1"/>
  <c r="T374" i="10"/>
  <c r="V374" i="10" s="1"/>
  <c r="T373" i="10"/>
  <c r="V373" i="10" s="1"/>
  <c r="T372" i="10"/>
  <c r="V372" i="10" s="1"/>
  <c r="T371" i="10"/>
  <c r="V371" i="10" s="1"/>
  <c r="T370" i="10"/>
  <c r="V370" i="10" s="1"/>
  <c r="T369" i="10"/>
  <c r="V369" i="10" s="1"/>
  <c r="T368" i="10"/>
  <c r="V368" i="10" s="1"/>
  <c r="T367" i="10"/>
  <c r="V367" i="10" s="1"/>
  <c r="T366" i="10"/>
  <c r="V366" i="10" s="1"/>
  <c r="T365" i="10"/>
  <c r="V365" i="10" s="1"/>
  <c r="T364" i="10"/>
  <c r="V364" i="10" s="1"/>
  <c r="T363" i="10"/>
  <c r="V363" i="10" s="1"/>
  <c r="T362" i="10"/>
  <c r="V362" i="10" s="1"/>
  <c r="T361" i="10"/>
  <c r="V361" i="10" s="1"/>
  <c r="T360" i="10"/>
  <c r="V360" i="10" s="1"/>
  <c r="T359" i="10"/>
  <c r="V359" i="10" s="1"/>
  <c r="T358" i="10"/>
  <c r="V358" i="10" s="1"/>
  <c r="T357" i="10"/>
  <c r="V357" i="10" s="1"/>
  <c r="T356" i="10"/>
  <c r="V356" i="10" s="1"/>
  <c r="T355" i="10"/>
  <c r="V355" i="10" s="1"/>
  <c r="T354" i="10"/>
  <c r="V354" i="10" s="1"/>
  <c r="T353" i="10"/>
  <c r="V353" i="10" s="1"/>
  <c r="T352" i="10"/>
  <c r="V352" i="10" s="1"/>
  <c r="T351" i="10"/>
  <c r="V351" i="10" s="1"/>
  <c r="T350" i="10"/>
  <c r="V350" i="10" s="1"/>
  <c r="T349" i="10"/>
  <c r="V349" i="10" s="1"/>
  <c r="T348" i="10"/>
  <c r="V348" i="10" s="1"/>
  <c r="T347" i="10"/>
  <c r="V347" i="10" s="1"/>
  <c r="T346" i="10"/>
  <c r="V346" i="10" s="1"/>
  <c r="T345" i="10"/>
  <c r="V345" i="10" s="1"/>
  <c r="T344" i="10"/>
  <c r="V344" i="10" s="1"/>
  <c r="T343" i="10"/>
  <c r="V343" i="10" s="1"/>
  <c r="T342" i="10"/>
  <c r="V342" i="10" s="1"/>
  <c r="T341" i="10"/>
  <c r="V341" i="10" s="1"/>
  <c r="T340" i="10"/>
  <c r="V340" i="10" s="1"/>
  <c r="T339" i="10"/>
  <c r="V339" i="10" s="1"/>
  <c r="T338" i="10"/>
  <c r="V338" i="10" s="1"/>
  <c r="T337" i="10"/>
  <c r="V337" i="10" s="1"/>
  <c r="T336" i="10"/>
  <c r="V336" i="10" s="1"/>
  <c r="T334" i="10"/>
  <c r="V334" i="10" s="1"/>
  <c r="T333" i="10"/>
  <c r="V333" i="10" s="1"/>
  <c r="T332" i="10"/>
  <c r="V332" i="10" s="1"/>
  <c r="T331" i="10"/>
  <c r="V331" i="10" s="1"/>
  <c r="T330" i="10"/>
  <c r="V330" i="10" s="1"/>
  <c r="T329" i="10"/>
  <c r="V329" i="10" s="1"/>
  <c r="T328" i="10"/>
  <c r="V328" i="10" s="1"/>
  <c r="T327" i="10"/>
  <c r="V327" i="10" s="1"/>
  <c r="T326" i="10"/>
  <c r="V326" i="10" s="1"/>
  <c r="T325" i="10"/>
  <c r="V325" i="10" s="1"/>
  <c r="T324" i="10"/>
  <c r="V324" i="10" s="1"/>
  <c r="T323" i="10"/>
  <c r="V323" i="10" s="1"/>
  <c r="T322" i="10"/>
  <c r="V322" i="10" s="1"/>
  <c r="T321" i="10"/>
  <c r="V321" i="10" s="1"/>
  <c r="T320" i="10"/>
  <c r="V320" i="10" s="1"/>
  <c r="T319" i="10"/>
  <c r="V319" i="10" s="1"/>
  <c r="T318" i="10"/>
  <c r="V318" i="10" s="1"/>
  <c r="T317" i="10"/>
  <c r="V317" i="10" s="1"/>
  <c r="T316" i="10"/>
  <c r="V316" i="10" s="1"/>
  <c r="T315" i="10"/>
  <c r="V315" i="10" s="1"/>
  <c r="T314" i="10"/>
  <c r="V314" i="10" s="1"/>
  <c r="T313" i="10"/>
  <c r="V313" i="10" s="1"/>
  <c r="T312" i="10"/>
  <c r="V312" i="10" s="1"/>
  <c r="T311" i="10"/>
  <c r="V311" i="10" s="1"/>
  <c r="T310" i="10"/>
  <c r="V310" i="10" s="1"/>
  <c r="T309" i="10"/>
  <c r="V309" i="10" s="1"/>
  <c r="T308" i="10"/>
  <c r="V308" i="10" s="1"/>
  <c r="T307" i="10"/>
  <c r="V307" i="10" s="1"/>
  <c r="T306" i="10"/>
  <c r="V306" i="10" s="1"/>
  <c r="T305" i="10"/>
  <c r="V305" i="10" s="1"/>
  <c r="T304" i="10"/>
  <c r="V304" i="10" s="1"/>
  <c r="T303" i="10"/>
  <c r="V303" i="10" s="1"/>
  <c r="T302" i="10"/>
  <c r="V302" i="10" s="1"/>
  <c r="T301" i="10"/>
  <c r="V301" i="10" s="1"/>
  <c r="T300" i="10"/>
  <c r="V300" i="10" s="1"/>
  <c r="T299" i="10"/>
  <c r="V299" i="10" s="1"/>
  <c r="T298" i="10"/>
  <c r="V298" i="10" s="1"/>
  <c r="T297" i="10"/>
  <c r="V297" i="10" s="1"/>
  <c r="T296" i="10"/>
  <c r="V296" i="10" s="1"/>
  <c r="T295" i="10"/>
  <c r="V295" i="10" s="1"/>
  <c r="T294" i="10"/>
  <c r="V294" i="10" s="1"/>
  <c r="T293" i="10"/>
  <c r="V293" i="10" s="1"/>
  <c r="T292" i="10"/>
  <c r="V292" i="10" s="1"/>
  <c r="T291" i="10"/>
  <c r="V291" i="10" s="1"/>
  <c r="T290" i="10"/>
  <c r="V290" i="10" s="1"/>
  <c r="T289" i="10"/>
  <c r="V289" i="10" s="1"/>
  <c r="T288" i="10"/>
  <c r="V288" i="10" s="1"/>
  <c r="T287" i="10"/>
  <c r="V287" i="10" s="1"/>
  <c r="T286" i="10"/>
  <c r="V286" i="10" s="1"/>
  <c r="T285" i="10"/>
  <c r="V285" i="10" s="1"/>
  <c r="T284" i="10"/>
  <c r="V284" i="10" s="1"/>
  <c r="T283" i="10"/>
  <c r="V283" i="10" s="1"/>
  <c r="T282" i="10"/>
  <c r="V282" i="10" s="1"/>
  <c r="T281" i="10"/>
  <c r="V281" i="10" s="1"/>
  <c r="T280" i="10"/>
  <c r="V280" i="10" s="1"/>
  <c r="T279" i="10"/>
  <c r="V279" i="10" s="1"/>
  <c r="T278" i="10"/>
  <c r="V278" i="10" s="1"/>
  <c r="T277" i="10"/>
  <c r="V277" i="10" s="1"/>
  <c r="T276" i="10"/>
  <c r="V276" i="10" s="1"/>
  <c r="T275" i="10"/>
  <c r="V275" i="10" s="1"/>
  <c r="T274" i="10"/>
  <c r="V274" i="10" s="1"/>
  <c r="T273" i="10"/>
  <c r="V273" i="10" s="1"/>
  <c r="T272" i="10"/>
  <c r="V272" i="10" s="1"/>
  <c r="V271" i="10"/>
  <c r="T271" i="10"/>
  <c r="T270" i="10"/>
  <c r="V270" i="10" s="1"/>
  <c r="T269" i="10"/>
  <c r="V269" i="10" s="1"/>
  <c r="T268" i="10"/>
  <c r="V268" i="10" s="1"/>
  <c r="T267" i="10"/>
  <c r="V267" i="10" s="1"/>
  <c r="T266" i="10"/>
  <c r="V266" i="10" s="1"/>
  <c r="T265" i="10"/>
  <c r="V265" i="10" s="1"/>
  <c r="T264" i="10"/>
  <c r="V264" i="10" s="1"/>
  <c r="T263" i="10"/>
  <c r="V263" i="10" s="1"/>
  <c r="T262" i="10"/>
  <c r="V262" i="10" s="1"/>
  <c r="T261" i="10"/>
  <c r="V261" i="10" s="1"/>
  <c r="T260" i="10"/>
  <c r="V260" i="10" s="1"/>
  <c r="T259" i="10"/>
  <c r="V259" i="10" s="1"/>
  <c r="T258" i="10"/>
  <c r="V258" i="10" s="1"/>
  <c r="T257" i="10"/>
  <c r="V257" i="10" s="1"/>
  <c r="T256" i="10"/>
  <c r="V256" i="10" s="1"/>
  <c r="T255" i="10"/>
  <c r="V255" i="10" s="1"/>
  <c r="T254" i="10"/>
  <c r="V254" i="10" s="1"/>
  <c r="T253" i="10"/>
  <c r="V253" i="10" s="1"/>
  <c r="T252" i="10"/>
  <c r="V252" i="10" s="1"/>
  <c r="T251" i="10"/>
  <c r="V251" i="10" s="1"/>
  <c r="T250" i="10"/>
  <c r="V250" i="10" s="1"/>
  <c r="T249" i="10"/>
  <c r="V249" i="10" s="1"/>
  <c r="T248" i="10"/>
  <c r="V248" i="10" s="1"/>
  <c r="T247" i="10"/>
  <c r="V247" i="10" s="1"/>
  <c r="T246" i="10"/>
  <c r="V246" i="10" s="1"/>
  <c r="T245" i="10"/>
  <c r="V245" i="10" s="1"/>
  <c r="T244" i="10"/>
  <c r="V244" i="10" s="1"/>
  <c r="T243" i="10"/>
  <c r="V243" i="10" s="1"/>
  <c r="T242" i="10"/>
  <c r="V242" i="10" s="1"/>
  <c r="T241" i="10"/>
  <c r="V241" i="10" s="1"/>
  <c r="T240" i="10"/>
  <c r="V240" i="10" s="1"/>
  <c r="T239" i="10"/>
  <c r="V239" i="10" s="1"/>
  <c r="T238" i="10"/>
  <c r="V238" i="10" s="1"/>
  <c r="T237" i="10"/>
  <c r="V237" i="10" s="1"/>
  <c r="T236" i="10"/>
  <c r="V236" i="10" s="1"/>
  <c r="T235" i="10"/>
  <c r="V235" i="10" s="1"/>
  <c r="T234" i="10"/>
  <c r="V234" i="10" s="1"/>
  <c r="T233" i="10"/>
  <c r="V233" i="10" s="1"/>
  <c r="T232" i="10"/>
  <c r="V232" i="10" s="1"/>
  <c r="T231" i="10"/>
  <c r="V231" i="10" s="1"/>
  <c r="T230" i="10"/>
  <c r="V230" i="10" s="1"/>
  <c r="T229" i="10"/>
  <c r="V229" i="10" s="1"/>
  <c r="T228" i="10"/>
  <c r="V228" i="10" s="1"/>
  <c r="T227" i="10"/>
  <c r="V227" i="10" s="1"/>
  <c r="T226" i="10"/>
  <c r="V226" i="10" s="1"/>
  <c r="T225" i="10"/>
  <c r="V225" i="10" s="1"/>
  <c r="T224" i="10"/>
  <c r="V224" i="10" s="1"/>
  <c r="T223" i="10"/>
  <c r="V223" i="10" s="1"/>
  <c r="T222" i="10"/>
  <c r="V222" i="10" s="1"/>
  <c r="T221" i="10"/>
  <c r="V221" i="10" s="1"/>
  <c r="T220" i="10"/>
  <c r="V220" i="10" s="1"/>
  <c r="T219" i="10"/>
  <c r="V219" i="10" s="1"/>
  <c r="T218" i="10"/>
  <c r="V218" i="10" s="1"/>
  <c r="T217" i="10"/>
  <c r="V217" i="10" s="1"/>
  <c r="T216" i="10"/>
  <c r="V216" i="10" s="1"/>
  <c r="T215" i="10"/>
  <c r="V215" i="10" s="1"/>
  <c r="T214" i="10"/>
  <c r="V214" i="10" s="1"/>
  <c r="T213" i="10"/>
  <c r="V213" i="10" s="1"/>
  <c r="T212" i="10"/>
  <c r="V212" i="10" s="1"/>
  <c r="T211" i="10"/>
  <c r="V211" i="10" s="1"/>
  <c r="T210" i="10"/>
  <c r="V210" i="10" s="1"/>
  <c r="T209" i="10"/>
  <c r="V209" i="10" s="1"/>
  <c r="T208" i="10"/>
  <c r="V208" i="10" s="1"/>
  <c r="T207" i="10"/>
  <c r="V207" i="10" s="1"/>
  <c r="T206" i="10"/>
  <c r="V206" i="10" s="1"/>
  <c r="T205" i="10"/>
  <c r="V205" i="10" s="1"/>
  <c r="T204" i="10"/>
  <c r="V204" i="10" s="1"/>
  <c r="T203" i="10"/>
  <c r="V203" i="10" s="1"/>
  <c r="T202" i="10"/>
  <c r="V202" i="10" s="1"/>
  <c r="T201" i="10"/>
  <c r="V201" i="10" s="1"/>
  <c r="T200" i="10"/>
  <c r="V200" i="10" s="1"/>
  <c r="T199" i="10"/>
  <c r="V199" i="10" s="1"/>
  <c r="T198" i="10"/>
  <c r="V198" i="10" s="1"/>
  <c r="T197" i="10"/>
  <c r="V197" i="10" s="1"/>
  <c r="T196" i="10"/>
  <c r="V196" i="10" s="1"/>
  <c r="T195" i="10"/>
  <c r="V195" i="10" s="1"/>
  <c r="T194" i="10"/>
  <c r="V194" i="10" s="1"/>
  <c r="T193" i="10"/>
  <c r="V193" i="10" s="1"/>
  <c r="T192" i="10"/>
  <c r="V192" i="10" s="1"/>
  <c r="T191" i="10"/>
  <c r="V191" i="10" s="1"/>
  <c r="T190" i="10"/>
  <c r="V190" i="10" s="1"/>
  <c r="T189" i="10"/>
  <c r="V189" i="10" s="1"/>
  <c r="T188" i="10"/>
  <c r="V188" i="10" s="1"/>
  <c r="T187" i="10"/>
  <c r="V187" i="10" s="1"/>
  <c r="T186" i="10"/>
  <c r="V186" i="10" s="1"/>
  <c r="T185" i="10"/>
  <c r="V185" i="10" s="1"/>
  <c r="T184" i="10"/>
  <c r="V184" i="10" s="1"/>
  <c r="T183" i="10"/>
  <c r="V183" i="10" s="1"/>
  <c r="T182" i="10"/>
  <c r="V182" i="10" s="1"/>
  <c r="T181" i="10"/>
  <c r="V181" i="10" s="1"/>
  <c r="T180" i="10"/>
  <c r="V180" i="10" s="1"/>
  <c r="T179" i="10"/>
  <c r="V179" i="10" s="1"/>
  <c r="T178" i="10"/>
  <c r="V178" i="10" s="1"/>
  <c r="T177" i="10"/>
  <c r="V177" i="10" s="1"/>
  <c r="T176" i="10"/>
  <c r="V176" i="10" s="1"/>
  <c r="T175" i="10"/>
  <c r="V175" i="10" s="1"/>
  <c r="T174" i="10"/>
  <c r="V174" i="10" s="1"/>
  <c r="T173" i="10"/>
  <c r="V173" i="10" s="1"/>
  <c r="T172" i="10"/>
  <c r="V172" i="10" s="1"/>
  <c r="T171" i="10"/>
  <c r="V171" i="10" s="1"/>
  <c r="T170" i="10"/>
  <c r="V170" i="10" s="1"/>
  <c r="T169" i="10"/>
  <c r="V169" i="10" s="1"/>
  <c r="T168" i="10"/>
  <c r="V168" i="10" s="1"/>
  <c r="T167" i="10"/>
  <c r="V167" i="10" s="1"/>
  <c r="T166" i="10"/>
  <c r="V166" i="10" s="1"/>
  <c r="T165" i="10"/>
  <c r="V165" i="10" s="1"/>
  <c r="T164" i="10"/>
  <c r="V164" i="10" s="1"/>
  <c r="T163" i="10"/>
  <c r="V163" i="10" s="1"/>
  <c r="T162" i="10"/>
  <c r="V162" i="10" s="1"/>
  <c r="T161" i="10"/>
  <c r="V161" i="10" s="1"/>
  <c r="T160" i="10"/>
  <c r="V160" i="10" s="1"/>
  <c r="T159" i="10"/>
  <c r="V159" i="10" s="1"/>
  <c r="T158" i="10"/>
  <c r="V158" i="10" s="1"/>
  <c r="T157" i="10"/>
  <c r="V157" i="10" s="1"/>
  <c r="T156" i="10"/>
  <c r="V156" i="10" s="1"/>
  <c r="T155" i="10"/>
  <c r="V155" i="10" s="1"/>
  <c r="T154" i="10"/>
  <c r="V154" i="10" s="1"/>
  <c r="T153" i="10"/>
  <c r="V153" i="10" s="1"/>
  <c r="T152" i="10"/>
  <c r="V152" i="10" s="1"/>
  <c r="T151" i="10"/>
  <c r="V151" i="10" s="1"/>
  <c r="T150" i="10"/>
  <c r="V150" i="10" s="1"/>
  <c r="T149" i="10"/>
  <c r="V149" i="10" s="1"/>
  <c r="T148" i="10"/>
  <c r="V148" i="10" s="1"/>
  <c r="T147" i="10"/>
  <c r="V147" i="10" s="1"/>
  <c r="T146" i="10"/>
  <c r="V146" i="10" s="1"/>
  <c r="T145" i="10"/>
  <c r="V145" i="10" s="1"/>
  <c r="T144" i="10"/>
  <c r="V144" i="10" s="1"/>
  <c r="T143" i="10"/>
  <c r="V143" i="10" s="1"/>
  <c r="T142" i="10"/>
  <c r="V142" i="10" s="1"/>
  <c r="T141" i="10"/>
  <c r="V141" i="10" s="1"/>
  <c r="T140" i="10"/>
  <c r="V140" i="10" s="1"/>
  <c r="T139" i="10"/>
  <c r="V139" i="10" s="1"/>
  <c r="T138" i="10"/>
  <c r="V138" i="10" s="1"/>
  <c r="T137" i="10"/>
  <c r="V137" i="10" s="1"/>
  <c r="T136" i="10"/>
  <c r="V136" i="10" s="1"/>
  <c r="T135" i="10"/>
  <c r="V135" i="10" s="1"/>
  <c r="T134" i="10"/>
  <c r="V134" i="10" s="1"/>
  <c r="T133" i="10"/>
  <c r="V133" i="10" s="1"/>
  <c r="T132" i="10"/>
  <c r="V132" i="10" s="1"/>
  <c r="T131" i="10"/>
  <c r="V131" i="10" s="1"/>
  <c r="T130" i="10"/>
  <c r="V130" i="10" s="1"/>
  <c r="T129" i="10"/>
  <c r="V129" i="10" s="1"/>
  <c r="T128" i="10"/>
  <c r="V128" i="10" s="1"/>
  <c r="T127" i="10"/>
  <c r="V127" i="10" s="1"/>
  <c r="T126" i="10"/>
  <c r="V126" i="10" s="1"/>
  <c r="T125" i="10"/>
  <c r="V125" i="10" s="1"/>
  <c r="T124" i="10"/>
  <c r="V124" i="10" s="1"/>
  <c r="T123" i="10"/>
  <c r="V123" i="10" s="1"/>
  <c r="T122" i="10"/>
  <c r="V122" i="10" s="1"/>
  <c r="T121" i="10"/>
  <c r="V121" i="10" s="1"/>
  <c r="T120" i="10"/>
  <c r="V120" i="10" s="1"/>
  <c r="T119" i="10"/>
  <c r="V119" i="10" s="1"/>
  <c r="T118" i="10"/>
  <c r="V118" i="10" s="1"/>
  <c r="T117" i="10"/>
  <c r="V117" i="10" s="1"/>
  <c r="T116" i="10"/>
  <c r="V116" i="10" s="1"/>
  <c r="T115" i="10"/>
  <c r="V115" i="10" s="1"/>
  <c r="T114" i="10"/>
  <c r="V114" i="10" s="1"/>
  <c r="T113" i="10"/>
  <c r="V113" i="10" s="1"/>
  <c r="T112" i="10"/>
  <c r="V112" i="10" s="1"/>
  <c r="T111" i="10"/>
  <c r="V111" i="10" s="1"/>
  <c r="T110" i="10"/>
  <c r="V110" i="10" s="1"/>
  <c r="T109" i="10"/>
  <c r="V109" i="10" s="1"/>
  <c r="T108" i="10"/>
  <c r="V108" i="10" s="1"/>
  <c r="T107" i="10"/>
  <c r="V107" i="10" s="1"/>
  <c r="T106" i="10"/>
  <c r="V106" i="10" s="1"/>
  <c r="T105" i="10"/>
  <c r="V105" i="10" s="1"/>
  <c r="T104" i="10"/>
  <c r="V104" i="10" s="1"/>
  <c r="T103" i="10"/>
  <c r="V103" i="10" s="1"/>
  <c r="T102" i="10"/>
  <c r="V102" i="10" s="1"/>
  <c r="T101" i="10"/>
  <c r="V101" i="10" s="1"/>
  <c r="O49" i="13" l="1"/>
  <c r="BM12" i="12"/>
  <c r="BM14" i="12"/>
  <c r="BM50" i="12"/>
  <c r="BM13" i="12"/>
  <c r="O40" i="13"/>
  <c r="J56" i="13"/>
  <c r="J46" i="13"/>
  <c r="F66" i="13"/>
  <c r="H66" i="13" s="1"/>
  <c r="BM20" i="12"/>
  <c r="J42" i="13"/>
  <c r="BJ68" i="12"/>
  <c r="J65" i="13"/>
  <c r="BM47" i="12"/>
  <c r="BM42" i="12"/>
  <c r="BM67" i="12"/>
  <c r="BM35" i="12"/>
  <c r="BM17" i="12"/>
  <c r="BM69" i="12"/>
  <c r="BM25" i="12"/>
  <c r="BM31" i="12"/>
  <c r="BM43" i="12"/>
  <c r="O48" i="13"/>
  <c r="O17" i="13"/>
  <c r="O60" i="13"/>
  <c r="O11" i="13"/>
  <c r="BM51" i="12"/>
  <c r="O14" i="13"/>
  <c r="O20" i="13"/>
  <c r="O13" i="13"/>
  <c r="O22" i="13"/>
  <c r="O72" i="13"/>
  <c r="O41" i="13"/>
  <c r="O23" i="13"/>
  <c r="O55" i="13"/>
  <c r="BM60" i="12"/>
  <c r="BM8" i="12"/>
  <c r="O45" i="13"/>
  <c r="BM38" i="12"/>
  <c r="O52" i="13"/>
  <c r="BM63" i="12"/>
  <c r="BM15" i="12"/>
  <c r="BM58" i="12"/>
  <c r="F52" i="13"/>
  <c r="H52" i="13" s="1"/>
  <c r="O36" i="13"/>
  <c r="O69" i="13"/>
  <c r="O73" i="13"/>
  <c r="O37" i="13"/>
  <c r="O19" i="13"/>
  <c r="O44" i="13"/>
  <c r="O71" i="13"/>
  <c r="O27" i="13"/>
  <c r="O25" i="13"/>
  <c r="O43" i="13"/>
  <c r="BM18" i="12"/>
  <c r="BM11" i="12"/>
  <c r="BJ16" i="12"/>
  <c r="J18" i="13"/>
  <c r="BJ50" i="12"/>
  <c r="J52" i="13"/>
  <c r="N52" i="13" s="1"/>
  <c r="BH40" i="12"/>
  <c r="BL40" i="12" s="1"/>
  <c r="F42" i="13"/>
  <c r="H42" i="13" s="1"/>
  <c r="BM40" i="12"/>
  <c r="BH61" i="12"/>
  <c r="F63" i="13"/>
  <c r="H63" i="13" s="1"/>
  <c r="BH71" i="12"/>
  <c r="F73" i="13"/>
  <c r="H73" i="13" s="1"/>
  <c r="BM59" i="12"/>
  <c r="BJ32" i="12"/>
  <c r="J34" i="13"/>
  <c r="O50" i="13"/>
  <c r="BJ37" i="12"/>
  <c r="J39" i="13"/>
  <c r="BM32" i="12"/>
  <c r="BJ69" i="12"/>
  <c r="J71" i="13"/>
  <c r="BH65" i="12"/>
  <c r="F67" i="13"/>
  <c r="H67" i="13" s="1"/>
  <c r="O10" i="13"/>
  <c r="BM9" i="12"/>
  <c r="BJ17" i="12"/>
  <c r="J19" i="13"/>
  <c r="BM52" i="12"/>
  <c r="BH12" i="12"/>
  <c r="F14" i="13"/>
  <c r="H14" i="13" s="1"/>
  <c r="BH17" i="12"/>
  <c r="F19" i="13"/>
  <c r="H19" i="13" s="1"/>
  <c r="BH35" i="12"/>
  <c r="F37" i="13"/>
  <c r="H37" i="13" s="1"/>
  <c r="BH31" i="12"/>
  <c r="BL31" i="12" s="1"/>
  <c r="F33" i="13"/>
  <c r="H33" i="13" s="1"/>
  <c r="N33" i="13" s="1"/>
  <c r="O46" i="13"/>
  <c r="O67" i="13"/>
  <c r="O24" i="13"/>
  <c r="BH23" i="12"/>
  <c r="F25" i="13"/>
  <c r="H25" i="13" s="1"/>
  <c r="BJ59" i="12"/>
  <c r="J61" i="13"/>
  <c r="BJ25" i="12"/>
  <c r="J27" i="13"/>
  <c r="BH46" i="12"/>
  <c r="F48" i="13"/>
  <c r="H48" i="13" s="1"/>
  <c r="BJ46" i="12"/>
  <c r="J48" i="13"/>
  <c r="BJ20" i="12"/>
  <c r="J22" i="13"/>
  <c r="BJ28" i="12"/>
  <c r="J30" i="13"/>
  <c r="O47" i="13"/>
  <c r="O15" i="13"/>
  <c r="BH38" i="12"/>
  <c r="F40" i="13"/>
  <c r="H40" i="13" s="1"/>
  <c r="BH42" i="12"/>
  <c r="F44" i="13"/>
  <c r="H44" i="13" s="1"/>
  <c r="BJ23" i="12"/>
  <c r="J25" i="13"/>
  <c r="BM70" i="12"/>
  <c r="BM39" i="12"/>
  <c r="BM21" i="12"/>
  <c r="BM34" i="12"/>
  <c r="BM53" i="12"/>
  <c r="BM48" i="12"/>
  <c r="BJ71" i="12"/>
  <c r="J73" i="13"/>
  <c r="BH48" i="12"/>
  <c r="F50" i="13"/>
  <c r="H50" i="13" s="1"/>
  <c r="BH21" i="12"/>
  <c r="F23" i="13"/>
  <c r="H23" i="13" s="1"/>
  <c r="BH39" i="12"/>
  <c r="F41" i="13"/>
  <c r="H41" i="13" s="1"/>
  <c r="BH60" i="12"/>
  <c r="F62" i="13"/>
  <c r="H62" i="13" s="1"/>
  <c r="O70" i="13"/>
  <c r="BJ30" i="12"/>
  <c r="J32" i="13"/>
  <c r="BH70" i="12"/>
  <c r="F72" i="13"/>
  <c r="H72" i="13" s="1"/>
  <c r="BJ15" i="12"/>
  <c r="J17" i="13"/>
  <c r="BJ43" i="12"/>
  <c r="J45" i="13"/>
  <c r="BH37" i="12"/>
  <c r="F39" i="13"/>
  <c r="H39" i="13" s="1"/>
  <c r="BH28" i="12"/>
  <c r="F30" i="13"/>
  <c r="H30" i="13" s="1"/>
  <c r="BJ52" i="12"/>
  <c r="J54" i="13"/>
  <c r="BH32" i="12"/>
  <c r="F34" i="13"/>
  <c r="H34" i="13" s="1"/>
  <c r="BH34" i="12"/>
  <c r="F36" i="13"/>
  <c r="H36" i="13" s="1"/>
  <c r="BM46" i="12"/>
  <c r="BH20" i="12"/>
  <c r="BL20" i="12" s="1"/>
  <c r="F22" i="13"/>
  <c r="H22" i="13" s="1"/>
  <c r="N22" i="13" s="1"/>
  <c r="BH68" i="12"/>
  <c r="F70" i="13"/>
  <c r="H70" i="13" s="1"/>
  <c r="N70" i="13" s="1"/>
  <c r="BH52" i="12"/>
  <c r="F54" i="13"/>
  <c r="H54" i="13" s="1"/>
  <c r="BJ24" i="12"/>
  <c r="J26" i="13"/>
  <c r="BJ42" i="12"/>
  <c r="J44" i="13"/>
  <c r="BH13" i="12"/>
  <c r="F15" i="13"/>
  <c r="H15" i="13" s="1"/>
  <c r="BM44" i="12"/>
  <c r="BM65" i="12"/>
  <c r="BM22" i="12"/>
  <c r="BJ39" i="12"/>
  <c r="J41" i="13"/>
  <c r="BH51" i="12"/>
  <c r="F53" i="13"/>
  <c r="H53" i="13" s="1"/>
  <c r="BH27" i="12"/>
  <c r="F29" i="13"/>
  <c r="H29" i="13" s="1"/>
  <c r="BH53" i="12"/>
  <c r="BL53" i="12" s="1"/>
  <c r="F55" i="13"/>
  <c r="H55" i="13" s="1"/>
  <c r="N55" i="13" s="1"/>
  <c r="BJ51" i="12"/>
  <c r="J53" i="13"/>
  <c r="BJ11" i="12"/>
  <c r="J13" i="13"/>
  <c r="BH69" i="12"/>
  <c r="F71" i="13"/>
  <c r="H71" i="13" s="1"/>
  <c r="BM45" i="12"/>
  <c r="BJ14" i="12"/>
  <c r="J16" i="13"/>
  <c r="BH47" i="12"/>
  <c r="F49" i="13"/>
  <c r="H49" i="13" s="1"/>
  <c r="BH33" i="12"/>
  <c r="F35" i="13"/>
  <c r="H35" i="13" s="1"/>
  <c r="BJ48" i="12"/>
  <c r="J50" i="13"/>
  <c r="BJ58" i="12"/>
  <c r="J60" i="13"/>
  <c r="BH18" i="12"/>
  <c r="F20" i="13"/>
  <c r="H20" i="13" s="1"/>
  <c r="O63" i="13"/>
  <c r="O66" i="13"/>
  <c r="O32" i="13"/>
  <c r="O16" i="13"/>
  <c r="O56" i="13"/>
  <c r="O26" i="13"/>
  <c r="O18" i="13"/>
  <c r="BH11" i="12"/>
  <c r="BL11" i="12" s="1"/>
  <c r="F13" i="13"/>
  <c r="H13" i="13" s="1"/>
  <c r="N13" i="13" s="1"/>
  <c r="BJ64" i="12"/>
  <c r="BL64" i="12" s="1"/>
  <c r="J66" i="13"/>
  <c r="BH54" i="12"/>
  <c r="BL54" i="12" s="1"/>
  <c r="F56" i="13"/>
  <c r="H56" i="13" s="1"/>
  <c r="N56" i="13" s="1"/>
  <c r="BJ27" i="12"/>
  <c r="J29" i="13"/>
  <c r="BH43" i="12"/>
  <c r="F45" i="13"/>
  <c r="H45" i="13" s="1"/>
  <c r="BM68" i="12"/>
  <c r="BJ45" i="12"/>
  <c r="J47" i="13"/>
  <c r="BL50" i="12"/>
  <c r="BH58" i="12"/>
  <c r="F60" i="13"/>
  <c r="H60" i="13" s="1"/>
  <c r="BH41" i="12"/>
  <c r="F43" i="13"/>
  <c r="H43" i="13" s="1"/>
  <c r="O54" i="13"/>
  <c r="BJ60" i="12"/>
  <c r="J62" i="13"/>
  <c r="BJ33" i="12"/>
  <c r="J35" i="13"/>
  <c r="BJ18" i="12"/>
  <c r="J20" i="13"/>
  <c r="BJ13" i="12"/>
  <c r="J15" i="13"/>
  <c r="BJ38" i="12"/>
  <c r="J40" i="13"/>
  <c r="BM28" i="12"/>
  <c r="BJ9" i="12"/>
  <c r="J11" i="13"/>
  <c r="BH14" i="12"/>
  <c r="F16" i="13"/>
  <c r="H16" i="13" s="1"/>
  <c r="BH24" i="12"/>
  <c r="F26" i="13"/>
  <c r="H26" i="13" s="1"/>
  <c r="BJ65" i="12"/>
  <c r="J67" i="13"/>
  <c r="BH25" i="12"/>
  <c r="F27" i="13"/>
  <c r="H27" i="13" s="1"/>
  <c r="BM71" i="12"/>
  <c r="BM27" i="12"/>
  <c r="BM23" i="12"/>
  <c r="BJ35" i="12"/>
  <c r="J37" i="13"/>
  <c r="BH63" i="12"/>
  <c r="BL63" i="12" s="1"/>
  <c r="F65" i="13"/>
  <c r="H65" i="13" s="1"/>
  <c r="BJ67" i="12"/>
  <c r="J69" i="13"/>
  <c r="BH26" i="12"/>
  <c r="F28" i="13"/>
  <c r="H28" i="13" s="1"/>
  <c r="BH45" i="12"/>
  <c r="BL45" i="12" s="1"/>
  <c r="F47" i="13"/>
  <c r="H47" i="13" s="1"/>
  <c r="N47" i="13" s="1"/>
  <c r="BH22" i="12"/>
  <c r="F24" i="13"/>
  <c r="H24" i="13" s="1"/>
  <c r="O53" i="13"/>
  <c r="O65" i="13"/>
  <c r="O42" i="13"/>
  <c r="BJ21" i="12"/>
  <c r="J23" i="13"/>
  <c r="BM41" i="12"/>
  <c r="BH67" i="12"/>
  <c r="F69" i="13"/>
  <c r="H69" i="13" s="1"/>
  <c r="BH44" i="12"/>
  <c r="BL44" i="12" s="1"/>
  <c r="F46" i="13"/>
  <c r="H46" i="13" s="1"/>
  <c r="BJ34" i="12"/>
  <c r="J36" i="13"/>
  <c r="BJ70" i="12"/>
  <c r="J72" i="13"/>
  <c r="BJ56" i="12"/>
  <c r="J58" i="13"/>
  <c r="BJ61" i="12"/>
  <c r="J63" i="13"/>
  <c r="O61" i="13"/>
  <c r="O33" i="13"/>
  <c r="BH16" i="12"/>
  <c r="BL16" i="12" s="1"/>
  <c r="F18" i="13"/>
  <c r="H18" i="13" s="1"/>
  <c r="N18" i="13" s="1"/>
  <c r="BH15" i="12"/>
  <c r="F17" i="13"/>
  <c r="H17" i="13" s="1"/>
  <c r="N66" i="13"/>
  <c r="BJ41" i="12"/>
  <c r="J43" i="13"/>
  <c r="BH9" i="12"/>
  <c r="BL9" i="12" s="1"/>
  <c r="F11" i="13"/>
  <c r="H11" i="13" s="1"/>
  <c r="N11" i="13" s="1"/>
  <c r="BM61" i="12"/>
  <c r="BM64" i="12"/>
  <c r="BM30" i="12"/>
  <c r="BM54" i="12"/>
  <c r="BM24" i="12"/>
  <c r="BM16" i="12"/>
  <c r="O30" i="13"/>
  <c r="BJ26" i="12"/>
  <c r="J28" i="13"/>
  <c r="BH59" i="12"/>
  <c r="F61" i="13"/>
  <c r="H61" i="13" s="1"/>
  <c r="BJ12" i="12"/>
  <c r="J14" i="13"/>
  <c r="BH30" i="12"/>
  <c r="F32" i="13"/>
  <c r="H32" i="13" s="1"/>
  <c r="BJ47" i="12"/>
  <c r="J49" i="13"/>
  <c r="O62" i="13"/>
  <c r="O34" i="13"/>
  <c r="BJ22" i="12"/>
  <c r="J24" i="13"/>
  <c r="BH56" i="12"/>
  <c r="BL56" i="12" s="1"/>
  <c r="F58" i="13"/>
  <c r="H58" i="13" s="1"/>
  <c r="N58" i="13" s="1"/>
  <c r="T335" i="10"/>
  <c r="V335" i="10" s="1"/>
  <c r="T100" i="10"/>
  <c r="V100" i="10" s="1"/>
  <c r="T99" i="10"/>
  <c r="V99" i="10" s="1"/>
  <c r="T98" i="10"/>
  <c r="V98" i="10" s="1"/>
  <c r="T97" i="10"/>
  <c r="V97" i="10" s="1"/>
  <c r="T96" i="10"/>
  <c r="V96" i="10" s="1"/>
  <c r="T95" i="10"/>
  <c r="V95" i="10" s="1"/>
  <c r="T94" i="10"/>
  <c r="V94" i="10" s="1"/>
  <c r="T93" i="10"/>
  <c r="V93" i="10" s="1"/>
  <c r="T92" i="10"/>
  <c r="V92" i="10" s="1"/>
  <c r="T91" i="10"/>
  <c r="V91" i="10" s="1"/>
  <c r="T90" i="10"/>
  <c r="V90" i="10" s="1"/>
  <c r="T89" i="10"/>
  <c r="V89" i="10" s="1"/>
  <c r="T88" i="10"/>
  <c r="V88" i="10" s="1"/>
  <c r="T87" i="10"/>
  <c r="V87" i="10" s="1"/>
  <c r="T86" i="10"/>
  <c r="V86" i="10" s="1"/>
  <c r="T85" i="10"/>
  <c r="V85" i="10" s="1"/>
  <c r="T84" i="10"/>
  <c r="V84" i="10" s="1"/>
  <c r="T83" i="10"/>
  <c r="V83" i="10" s="1"/>
  <c r="T82" i="10"/>
  <c r="V82" i="10" s="1"/>
  <c r="T81" i="10"/>
  <c r="V81" i="10" s="1"/>
  <c r="T80" i="10"/>
  <c r="V80" i="10" s="1"/>
  <c r="T79" i="10"/>
  <c r="V79" i="10" s="1"/>
  <c r="T78" i="10"/>
  <c r="V78" i="10" s="1"/>
  <c r="T77" i="10"/>
  <c r="V77" i="10" s="1"/>
  <c r="T76" i="10"/>
  <c r="V76" i="10" s="1"/>
  <c r="T75" i="10"/>
  <c r="V75" i="10" s="1"/>
  <c r="T74" i="10"/>
  <c r="V74" i="10" s="1"/>
  <c r="T73" i="10"/>
  <c r="V73" i="10" s="1"/>
  <c r="T72" i="10"/>
  <c r="V72" i="10" s="1"/>
  <c r="T71" i="10"/>
  <c r="V71" i="10" s="1"/>
  <c r="T70" i="10"/>
  <c r="V70" i="10" s="1"/>
  <c r="T69" i="10"/>
  <c r="V69" i="10" s="1"/>
  <c r="T68" i="10"/>
  <c r="V68" i="10" s="1"/>
  <c r="T67" i="10"/>
  <c r="V67" i="10" s="1"/>
  <c r="T66" i="10"/>
  <c r="V66" i="10" s="1"/>
  <c r="T65" i="10"/>
  <c r="V65" i="10" s="1"/>
  <c r="T64" i="10"/>
  <c r="V64" i="10" s="1"/>
  <c r="T63" i="10"/>
  <c r="V63" i="10" s="1"/>
  <c r="T62" i="10"/>
  <c r="V62" i="10" s="1"/>
  <c r="T61" i="10"/>
  <c r="V61" i="10" s="1"/>
  <c r="T60" i="10"/>
  <c r="V60" i="10" s="1"/>
  <c r="T59" i="10"/>
  <c r="V59" i="10" s="1"/>
  <c r="T58" i="10"/>
  <c r="V58" i="10" s="1"/>
  <c r="T57" i="10"/>
  <c r="V57" i="10" s="1"/>
  <c r="T56" i="10"/>
  <c r="V56" i="10" s="1"/>
  <c r="T55" i="10"/>
  <c r="V55" i="10" s="1"/>
  <c r="T54" i="10"/>
  <c r="V54" i="10" s="1"/>
  <c r="T53" i="10"/>
  <c r="V53" i="10" s="1"/>
  <c r="T52" i="10"/>
  <c r="V52" i="10" s="1"/>
  <c r="T51" i="10"/>
  <c r="V51" i="10" s="1"/>
  <c r="T50" i="10"/>
  <c r="V50" i="10" s="1"/>
  <c r="T49" i="10"/>
  <c r="V49" i="10" s="1"/>
  <c r="T48" i="10"/>
  <c r="V48" i="10" s="1"/>
  <c r="T47" i="10"/>
  <c r="V47" i="10" s="1"/>
  <c r="T46" i="10"/>
  <c r="V46" i="10" s="1"/>
  <c r="T45" i="10"/>
  <c r="V45" i="10" s="1"/>
  <c r="T44" i="10"/>
  <c r="V44" i="10" s="1"/>
  <c r="T43" i="10"/>
  <c r="V43" i="10" s="1"/>
  <c r="T42" i="10"/>
  <c r="V42" i="10" s="1"/>
  <c r="T41" i="10"/>
  <c r="V41" i="10" s="1"/>
  <c r="T40" i="10"/>
  <c r="V40" i="10" s="1"/>
  <c r="T39" i="10"/>
  <c r="V39" i="10" s="1"/>
  <c r="T38" i="10"/>
  <c r="V38" i="10" s="1"/>
  <c r="T37" i="10"/>
  <c r="V37" i="10" s="1"/>
  <c r="T36" i="10"/>
  <c r="V36" i="10" s="1"/>
  <c r="T35" i="10"/>
  <c r="V35" i="10" s="1"/>
  <c r="T34" i="10"/>
  <c r="V34" i="10" s="1"/>
  <c r="T33" i="10"/>
  <c r="V33" i="10" s="1"/>
  <c r="T32" i="10"/>
  <c r="V32" i="10" s="1"/>
  <c r="T31" i="10"/>
  <c r="V31" i="10" s="1"/>
  <c r="T30" i="10"/>
  <c r="V30" i="10" s="1"/>
  <c r="T29" i="10"/>
  <c r="V29" i="10" s="1"/>
  <c r="T28" i="10"/>
  <c r="V28" i="10" s="1"/>
  <c r="T27" i="10"/>
  <c r="V27" i="10" s="1"/>
  <c r="T26" i="10"/>
  <c r="V26" i="10" s="1"/>
  <c r="T25" i="10"/>
  <c r="V25" i="10" s="1"/>
  <c r="T24" i="10"/>
  <c r="V24" i="10" s="1"/>
  <c r="T23" i="10"/>
  <c r="V23" i="10" s="1"/>
  <c r="T22" i="10"/>
  <c r="V22" i="10" s="1"/>
  <c r="T21" i="10"/>
  <c r="V21" i="10" s="1"/>
  <c r="T20" i="10"/>
  <c r="V20" i="10" s="1"/>
  <c r="T19" i="10"/>
  <c r="V19" i="10" s="1"/>
  <c r="T18" i="10"/>
  <c r="V18" i="10" s="1"/>
  <c r="T17" i="10"/>
  <c r="V17" i="10" s="1"/>
  <c r="T16" i="10"/>
  <c r="V16" i="10" s="1"/>
  <c r="T15" i="10"/>
  <c r="V15" i="10" s="1"/>
  <c r="T14" i="10"/>
  <c r="V14" i="10" s="1"/>
  <c r="T13" i="10"/>
  <c r="V13" i="10" s="1"/>
  <c r="T12" i="10"/>
  <c r="V12" i="10" s="1"/>
  <c r="T11" i="10"/>
  <c r="V11" i="10" s="1"/>
  <c r="T10" i="10"/>
  <c r="V10" i="10" s="1"/>
  <c r="T9" i="10"/>
  <c r="V9" i="10" s="1"/>
  <c r="T8" i="10"/>
  <c r="V8" i="10" s="1"/>
  <c r="T7" i="10"/>
  <c r="T6" i="10"/>
  <c r="N46" i="13" l="1"/>
  <c r="N42" i="13"/>
  <c r="BL68" i="12"/>
  <c r="N27" i="13"/>
  <c r="N65" i="13"/>
  <c r="BL32" i="12"/>
  <c r="BL17" i="12"/>
  <c r="BL14" i="12"/>
  <c r="N54" i="13"/>
  <c r="BL34" i="12"/>
  <c r="N34" i="13"/>
  <c r="N61" i="13"/>
  <c r="N17" i="13"/>
  <c r="BL61" i="12"/>
  <c r="BL30" i="12"/>
  <c r="BL59" i="12"/>
  <c r="BL67" i="12"/>
  <c r="BL22" i="12"/>
  <c r="BL26" i="12"/>
  <c r="N16" i="13"/>
  <c r="N45" i="13"/>
  <c r="N53" i="13"/>
  <c r="N39" i="13"/>
  <c r="BL60" i="12"/>
  <c r="BL21" i="12"/>
  <c r="BL38" i="12"/>
  <c r="N19" i="13"/>
  <c r="BL43" i="12"/>
  <c r="BL51" i="12"/>
  <c r="BL37" i="12"/>
  <c r="N26" i="13"/>
  <c r="N60" i="13"/>
  <c r="N71" i="13"/>
  <c r="BL23" i="12"/>
  <c r="BL18" i="12"/>
  <c r="BL47" i="12"/>
  <c r="N29" i="13"/>
  <c r="BL52" i="12"/>
  <c r="N30" i="13"/>
  <c r="N41" i="13"/>
  <c r="N50" i="13"/>
  <c r="N44" i="13"/>
  <c r="N48" i="13"/>
  <c r="N67" i="13"/>
  <c r="N73" i="13"/>
  <c r="BL41" i="12"/>
  <c r="N20" i="13"/>
  <c r="N32" i="13"/>
  <c r="N69" i="13"/>
  <c r="N24" i="13"/>
  <c r="N28" i="13"/>
  <c r="BL25" i="12"/>
  <c r="BL24" i="12"/>
  <c r="BL58" i="12"/>
  <c r="N35" i="13"/>
  <c r="BL69" i="12"/>
  <c r="BL27" i="12"/>
  <c r="N15" i="13"/>
  <c r="BL28" i="12"/>
  <c r="N72" i="13"/>
  <c r="BL39" i="12"/>
  <c r="BL48" i="12"/>
  <c r="BL42" i="12"/>
  <c r="BL46" i="12"/>
  <c r="N37" i="13"/>
  <c r="N14" i="13"/>
  <c r="BL65" i="12"/>
  <c r="BL71" i="12"/>
  <c r="N49" i="13"/>
  <c r="BL15" i="12"/>
  <c r="N43" i="13"/>
  <c r="BL33" i="12"/>
  <c r="BL13" i="12"/>
  <c r="N36" i="13"/>
  <c r="BL70" i="12"/>
  <c r="N62" i="13"/>
  <c r="N23" i="13"/>
  <c r="N40" i="13"/>
  <c r="N25" i="13"/>
  <c r="BL35" i="12"/>
  <c r="BL12" i="12"/>
  <c r="N63" i="13"/>
  <c r="V7" i="10"/>
  <c r="AK8" i="12"/>
  <c r="U8" i="17"/>
  <c r="AE8" i="17" s="1"/>
  <c r="AG8" i="17" s="1"/>
  <c r="V6" i="10"/>
  <c r="AJ8" i="12"/>
  <c r="BD8" i="12" l="1"/>
  <c r="BF8" i="12"/>
  <c r="J10" i="13" l="1"/>
  <c r="BJ8" i="12"/>
  <c r="F10" i="13"/>
  <c r="H10" i="13" s="1"/>
  <c r="BH8" i="12"/>
  <c r="N10" i="13" l="1"/>
  <c r="BL8" i="12"/>
</calcChain>
</file>

<file path=xl/sharedStrings.xml><?xml version="1.0" encoding="utf-8"?>
<sst xmlns="http://schemas.openxmlformats.org/spreadsheetml/2006/main" count="1594" uniqueCount="512">
  <si>
    <t>ลำดับที่</t>
  </si>
  <si>
    <t>มูลค่าพิมพ์</t>
  </si>
  <si>
    <t>ตรวจนับ</t>
  </si>
  <si>
    <t>แสตมป์</t>
  </si>
  <si>
    <t>หนังสือขอเบิกแสตมป์</t>
  </si>
  <si>
    <t>เลขที่หนังสือ</t>
  </si>
  <si>
    <t>ว.ด.ป.</t>
  </si>
  <si>
    <t>จำนวน</t>
  </si>
  <si>
    <t>(ดวง)</t>
  </si>
  <si>
    <t>สถานะ</t>
  </si>
  <si>
    <t>หนังสือส่งแสตมป์</t>
  </si>
  <si>
    <t>หน่วยงาน</t>
  </si>
  <si>
    <t>เลขที่ประจำเล่มแสตมป์</t>
  </si>
  <si>
    <t>หมายเหตุ</t>
  </si>
  <si>
    <t>การรับ - จ่าย</t>
  </si>
  <si>
    <t>บันทึกการรับ - จ่ายแสตมป์</t>
  </si>
  <si>
    <t>(เล่ม)</t>
  </si>
  <si>
    <t>กก</t>
  </si>
  <si>
    <t>เดือน / วัน เดือน ปี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</si>
  <si>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</si>
  <si>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</si>
  <si>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</si>
  <si>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</si>
  <si>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</si>
  <si>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</si>
  <si>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</si>
  <si>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</si>
  <si>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</si>
  <si>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</si>
  <si>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</si>
  <si>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</si>
  <si>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01/10/59</t>
  </si>
  <si>
    <t>01/11/59</t>
  </si>
  <si>
    <t>01/12/59</t>
  </si>
  <si>
    <t>01/01/60</t>
  </si>
  <si>
    <t>01/02/60</t>
  </si>
  <si>
    <t>01/03/60</t>
  </si>
  <si>
    <t>01/04/60</t>
  </si>
  <si>
    <t>01/05/60</t>
  </si>
  <si>
    <t>01/06/60</t>
  </si>
  <si>
    <t>01/07/60</t>
  </si>
  <si>
    <t>01/08/60</t>
  </si>
  <si>
    <t>01/09/60</t>
  </si>
  <si>
    <t>02/10/59</t>
  </si>
  <si>
    <t>02/11/59</t>
  </si>
  <si>
    <t>02/12/59</t>
  </si>
  <si>
    <t>02/01/60</t>
  </si>
  <si>
    <t>02/02/60</t>
  </si>
  <si>
    <t>02/03/60</t>
  </si>
  <si>
    <t>02/04/60</t>
  </si>
  <si>
    <t>02/05/60</t>
  </si>
  <si>
    <t>02/06/60</t>
  </si>
  <si>
    <t>02/07/60</t>
  </si>
  <si>
    <t>02/08/60</t>
  </si>
  <si>
    <t>02/09/60</t>
  </si>
  <si>
    <t>03/10/59</t>
  </si>
  <si>
    <t>03/11/59</t>
  </si>
  <si>
    <t>03/12/59</t>
  </si>
  <si>
    <t>03/01/60</t>
  </si>
  <si>
    <t>03/02/60</t>
  </si>
  <si>
    <t>03/03/60</t>
  </si>
  <si>
    <t>03/04/60</t>
  </si>
  <si>
    <t>03/05/60</t>
  </si>
  <si>
    <t>03/06/60</t>
  </si>
  <si>
    <t>03/07/60</t>
  </si>
  <si>
    <t>03/08/60</t>
  </si>
  <si>
    <t>03/09/60</t>
  </si>
  <si>
    <t>04/10/59</t>
  </si>
  <si>
    <t>04/11/59</t>
  </si>
  <si>
    <t>04/12/59</t>
  </si>
  <si>
    <t>04/01/60</t>
  </si>
  <si>
    <t>04/02/60</t>
  </si>
  <si>
    <t>04/03/60</t>
  </si>
  <si>
    <t>04/04/60</t>
  </si>
  <si>
    <t>04/05/60</t>
  </si>
  <si>
    <t>04/06/60</t>
  </si>
  <si>
    <t>04/07/60</t>
  </si>
  <si>
    <t>04/08/60</t>
  </si>
  <si>
    <t>04/09/60</t>
  </si>
  <si>
    <t>05/10/59</t>
  </si>
  <si>
    <t>05/11/59</t>
  </si>
  <si>
    <t>05/12/59</t>
  </si>
  <si>
    <t>05/01/60</t>
  </si>
  <si>
    <t>05/02/60</t>
  </si>
  <si>
    <t>05/03/60</t>
  </si>
  <si>
    <t>05/04/60</t>
  </si>
  <si>
    <t>05/05/60</t>
  </si>
  <si>
    <t>05/06/60</t>
  </si>
  <si>
    <t>05/07/60</t>
  </si>
  <si>
    <t>05/08/60</t>
  </si>
  <si>
    <t>05/09/60</t>
  </si>
  <si>
    <t>06/10/59</t>
  </si>
  <si>
    <t>06/11/59</t>
  </si>
  <si>
    <t>06/12/59</t>
  </si>
  <si>
    <t>06/01/60</t>
  </si>
  <si>
    <t>06/02/60</t>
  </si>
  <si>
    <t>06/03/60</t>
  </si>
  <si>
    <t>06/04/60</t>
  </si>
  <si>
    <t>06/05/60</t>
  </si>
  <si>
    <t>06/06/60</t>
  </si>
  <si>
    <t>06/07/60</t>
  </si>
  <si>
    <t>06/08/60</t>
  </si>
  <si>
    <t>06/09/60</t>
  </si>
  <si>
    <t>07/10/59</t>
  </si>
  <si>
    <t>07/11/59</t>
  </si>
  <si>
    <t>07/12/59</t>
  </si>
  <si>
    <t>07/01/60</t>
  </si>
  <si>
    <t>07/02/60</t>
  </si>
  <si>
    <t>07/03/60</t>
  </si>
  <si>
    <t>07/04/60</t>
  </si>
  <si>
    <t>07/05/60</t>
  </si>
  <si>
    <t>07/06/60</t>
  </si>
  <si>
    <t>07/07/60</t>
  </si>
  <si>
    <t>07/08/60</t>
  </si>
  <si>
    <t>07/09/60</t>
  </si>
  <si>
    <t>08/10/59</t>
  </si>
  <si>
    <t>08/11/59</t>
  </si>
  <si>
    <t>08/12/59</t>
  </si>
  <si>
    <t>08/01/60</t>
  </si>
  <si>
    <t>08/02/60</t>
  </si>
  <si>
    <t>08/03/60</t>
  </si>
  <si>
    <t>08/04/60</t>
  </si>
  <si>
    <t>08/05/60</t>
  </si>
  <si>
    <t>08/06/60</t>
  </si>
  <si>
    <t>08/07/60</t>
  </si>
  <si>
    <t>08/08/60</t>
  </si>
  <si>
    <t>08/09/60</t>
  </si>
  <si>
    <t>09/10/59</t>
  </si>
  <si>
    <t>09/11/59</t>
  </si>
  <si>
    <t>09/12/59</t>
  </si>
  <si>
    <t>09/01/60</t>
  </si>
  <si>
    <t>09/02/60</t>
  </si>
  <si>
    <t>09/03/60</t>
  </si>
  <si>
    <t>09/04/60</t>
  </si>
  <si>
    <t>09/05/60</t>
  </si>
  <si>
    <t>09/06/60</t>
  </si>
  <si>
    <t>09/07/60</t>
  </si>
  <si>
    <t>09/08/60</t>
  </si>
  <si>
    <t>09/09/60</t>
  </si>
  <si>
    <t>10/10/59</t>
  </si>
  <si>
    <t>10/11/59</t>
  </si>
  <si>
    <t>10/12/59</t>
  </si>
  <si>
    <t>10/01/60</t>
  </si>
  <si>
    <t>10/02/60</t>
  </si>
  <si>
    <t>10/03/60</t>
  </si>
  <si>
    <t>10/04/60</t>
  </si>
  <si>
    <t>10/05/60</t>
  </si>
  <si>
    <t>10/06/60</t>
  </si>
  <si>
    <t>10/07/60</t>
  </si>
  <si>
    <t>10/08/60</t>
  </si>
  <si>
    <t>10/09/60</t>
  </si>
  <si>
    <t>11/10/59</t>
  </si>
  <si>
    <t>11/11/59</t>
  </si>
  <si>
    <t>11/12/59</t>
  </si>
  <si>
    <t>11/01/60</t>
  </si>
  <si>
    <t>11/02/60</t>
  </si>
  <si>
    <t>11/03/60</t>
  </si>
  <si>
    <t>11/04/60</t>
  </si>
  <si>
    <t>11/05/60</t>
  </si>
  <si>
    <t>11/06/60</t>
  </si>
  <si>
    <t>11/07/60</t>
  </si>
  <si>
    <t>11/08/60</t>
  </si>
  <si>
    <t>11/09/60</t>
  </si>
  <si>
    <t>12/10/59</t>
  </si>
  <si>
    <t>12/11/59</t>
  </si>
  <si>
    <t>12/12/59</t>
  </si>
  <si>
    <t>12/01/60</t>
  </si>
  <si>
    <t>12/02/60</t>
  </si>
  <si>
    <t>12/03/60</t>
  </si>
  <si>
    <t>12/04/60</t>
  </si>
  <si>
    <t>12/05/60</t>
  </si>
  <si>
    <t>12/06/60</t>
  </si>
  <si>
    <t>12/07/60</t>
  </si>
  <si>
    <t>12/08/60</t>
  </si>
  <si>
    <t>12/09/60</t>
  </si>
  <si>
    <t>13/10/59</t>
  </si>
  <si>
    <t>13/11/59</t>
  </si>
  <si>
    <t>13/12/59</t>
  </si>
  <si>
    <t>13/01/60</t>
  </si>
  <si>
    <t>13/02/60</t>
  </si>
  <si>
    <t>13/03/60</t>
  </si>
  <si>
    <t>13/04/60</t>
  </si>
  <si>
    <t>13/05/60</t>
  </si>
  <si>
    <t>13/06/60</t>
  </si>
  <si>
    <t>13/07/60</t>
  </si>
  <si>
    <t>13/08/60</t>
  </si>
  <si>
    <t>13/09/60</t>
  </si>
  <si>
    <t>14/10/59</t>
  </si>
  <si>
    <t>14/11/59</t>
  </si>
  <si>
    <t>14/12/59</t>
  </si>
  <si>
    <t>14/01/60</t>
  </si>
  <si>
    <t>14/02/60</t>
  </si>
  <si>
    <t>14/03/60</t>
  </si>
  <si>
    <t>14/04/60</t>
  </si>
  <si>
    <t>14/05/60</t>
  </si>
  <si>
    <t>14/06/60</t>
  </si>
  <si>
    <t>14/07/60</t>
  </si>
  <si>
    <t>14/08/60</t>
  </si>
  <si>
    <t>14/09/60</t>
  </si>
  <si>
    <t>15/10/59</t>
  </si>
  <si>
    <t>15/11/59</t>
  </si>
  <si>
    <t>15/12/59</t>
  </si>
  <si>
    <t>15/01/60</t>
  </si>
  <si>
    <t>15/02/60</t>
  </si>
  <si>
    <t>15/03/60</t>
  </si>
  <si>
    <t>15/04/60</t>
  </si>
  <si>
    <t>15/05/60</t>
  </si>
  <si>
    <t>15/06/60</t>
  </si>
  <si>
    <t>15/07/60</t>
  </si>
  <si>
    <t>15/08/60</t>
  </si>
  <si>
    <t>15/09/60</t>
  </si>
  <si>
    <t>16/10/59</t>
  </si>
  <si>
    <t>16/11/59</t>
  </si>
  <si>
    <t>16/12/59</t>
  </si>
  <si>
    <t>16/01/60</t>
  </si>
  <si>
    <t>16/02/60</t>
  </si>
  <si>
    <t>16/03/60</t>
  </si>
  <si>
    <t>16/04/60</t>
  </si>
  <si>
    <t>16/05/60</t>
  </si>
  <si>
    <t>16/06/60</t>
  </si>
  <si>
    <t>16/07/60</t>
  </si>
  <si>
    <t>16/08/60</t>
  </si>
  <si>
    <t>16/09/60</t>
  </si>
  <si>
    <t>17/10/59</t>
  </si>
  <si>
    <t>17/11/59</t>
  </si>
  <si>
    <t>17/12/59</t>
  </si>
  <si>
    <t>17/01/60</t>
  </si>
  <si>
    <t>17/02/60</t>
  </si>
  <si>
    <t>17/03/60</t>
  </si>
  <si>
    <t>17/04/60</t>
  </si>
  <si>
    <t>17/05/60</t>
  </si>
  <si>
    <t>17/06/60</t>
  </si>
  <si>
    <t>17/07/60</t>
  </si>
  <si>
    <t>17/08/60</t>
  </si>
  <si>
    <t>17/09/60</t>
  </si>
  <si>
    <t>18/10/59</t>
  </si>
  <si>
    <t>18/11/59</t>
  </si>
  <si>
    <t>18/12/59</t>
  </si>
  <si>
    <t>18/01/60</t>
  </si>
  <si>
    <t>18/02/60</t>
  </si>
  <si>
    <t>18/03/60</t>
  </si>
  <si>
    <t>18/04/60</t>
  </si>
  <si>
    <t>18/05/60</t>
  </si>
  <si>
    <t>18/06/60</t>
  </si>
  <si>
    <t>18/07/60</t>
  </si>
  <si>
    <t>18/08/60</t>
  </si>
  <si>
    <t>18/09/60</t>
  </si>
  <si>
    <t>19/10/59</t>
  </si>
  <si>
    <t>19/11/59</t>
  </si>
  <si>
    <t>19/12/59</t>
  </si>
  <si>
    <t>19/01/60</t>
  </si>
  <si>
    <t>19/02/60</t>
  </si>
  <si>
    <t>19/03/60</t>
  </si>
  <si>
    <t>19/04/60</t>
  </si>
  <si>
    <t>19/05/60</t>
  </si>
  <si>
    <t>19/06/60</t>
  </si>
  <si>
    <t>19/07/60</t>
  </si>
  <si>
    <t>19/08/60</t>
  </si>
  <si>
    <t>19/09/60</t>
  </si>
  <si>
    <t>20/10/59</t>
  </si>
  <si>
    <t>20/11/59</t>
  </si>
  <si>
    <t>20/12/59</t>
  </si>
  <si>
    <t>20/01/60</t>
  </si>
  <si>
    <t>20/02/60</t>
  </si>
  <si>
    <t>20/03/60</t>
  </si>
  <si>
    <t>20/04/60</t>
  </si>
  <si>
    <t>20/05/60</t>
  </si>
  <si>
    <t>20/06/60</t>
  </si>
  <si>
    <t>20/07/60</t>
  </si>
  <si>
    <t>20/08/60</t>
  </si>
  <si>
    <t>20/09/60</t>
  </si>
  <si>
    <t>21/10/59</t>
  </si>
  <si>
    <t>21/11/59</t>
  </si>
  <si>
    <t>21/12/59</t>
  </si>
  <si>
    <t>21/01/60</t>
  </si>
  <si>
    <t>21/02/60</t>
  </si>
  <si>
    <t>21/03/60</t>
  </si>
  <si>
    <t>21/04/60</t>
  </si>
  <si>
    <t>21/05/60</t>
  </si>
  <si>
    <t>21/06/60</t>
  </si>
  <si>
    <t>21/07/60</t>
  </si>
  <si>
    <t>21/08/60</t>
  </si>
  <si>
    <t>21/09/60</t>
  </si>
  <si>
    <t>22/10/59</t>
  </si>
  <si>
    <t>22/11/59</t>
  </si>
  <si>
    <t>22/12/59</t>
  </si>
  <si>
    <t>22/01/60</t>
  </si>
  <si>
    <t>22/02/60</t>
  </si>
  <si>
    <t>22/03/60</t>
  </si>
  <si>
    <t>22/04/60</t>
  </si>
  <si>
    <t>22/05/60</t>
  </si>
  <si>
    <t>22/06/60</t>
  </si>
  <si>
    <t>22/07/60</t>
  </si>
  <si>
    <t>22/08/60</t>
  </si>
  <si>
    <t>22/09/60</t>
  </si>
  <si>
    <t>23/10/59</t>
  </si>
  <si>
    <t>23/11/59</t>
  </si>
  <si>
    <t>23/12/59</t>
  </si>
  <si>
    <t>23/01/60</t>
  </si>
  <si>
    <t>23/02/60</t>
  </si>
  <si>
    <t>23/03/60</t>
  </si>
  <si>
    <t>23/04/60</t>
  </si>
  <si>
    <t>23/05/60</t>
  </si>
  <si>
    <t>23/06/60</t>
  </si>
  <si>
    <t>23/07/60</t>
  </si>
  <si>
    <t>23/08/60</t>
  </si>
  <si>
    <t>23/09/60</t>
  </si>
  <si>
    <t>24/10/59</t>
  </si>
  <si>
    <t>24/11/59</t>
  </si>
  <si>
    <t>24/12/59</t>
  </si>
  <si>
    <t>24/01/60</t>
  </si>
  <si>
    <t>24/02/60</t>
  </si>
  <si>
    <t>24/03/60</t>
  </si>
  <si>
    <t>24/04/60</t>
  </si>
  <si>
    <t>24/05/60</t>
  </si>
  <si>
    <t>24/06/60</t>
  </si>
  <si>
    <t>24/07/60</t>
  </si>
  <si>
    <t>24/08/60</t>
  </si>
  <si>
    <t>24/09/60</t>
  </si>
  <si>
    <t>25/10/59</t>
  </si>
  <si>
    <t>25/11/59</t>
  </si>
  <si>
    <t>25/12/59</t>
  </si>
  <si>
    <t>25/01/60</t>
  </si>
  <si>
    <t>25/02/60</t>
  </si>
  <si>
    <t>25/03/60</t>
  </si>
  <si>
    <t>25/04/60</t>
  </si>
  <si>
    <t>25/05/60</t>
  </si>
  <si>
    <t>25/06/60</t>
  </si>
  <si>
    <t>25/07/60</t>
  </si>
  <si>
    <t>25/08/60</t>
  </si>
  <si>
    <t>25/09/60</t>
  </si>
  <si>
    <t>26/10/59</t>
  </si>
  <si>
    <t>26/11/59</t>
  </si>
  <si>
    <t>26/12/59</t>
  </si>
  <si>
    <t>26/01/60</t>
  </si>
  <si>
    <t>26/02/60</t>
  </si>
  <si>
    <t>26/03/60</t>
  </si>
  <si>
    <t>26/04/60</t>
  </si>
  <si>
    <t>26/05/60</t>
  </si>
  <si>
    <t>26/06/60</t>
  </si>
  <si>
    <t>26/07/60</t>
  </si>
  <si>
    <t>26/08/60</t>
  </si>
  <si>
    <t>26/09/60</t>
  </si>
  <si>
    <t>27/10/59</t>
  </si>
  <si>
    <t>27/11/59</t>
  </si>
  <si>
    <t>27/12/59</t>
  </si>
  <si>
    <t>27/01/60</t>
  </si>
  <si>
    <t>27/02/60</t>
  </si>
  <si>
    <t>27/03/60</t>
  </si>
  <si>
    <t>27/04/60</t>
  </si>
  <si>
    <t>27/05/60</t>
  </si>
  <si>
    <t>27/06/60</t>
  </si>
  <si>
    <t>27/07/60</t>
  </si>
  <si>
    <t>27/08/60</t>
  </si>
  <si>
    <t>27/09/60</t>
  </si>
  <si>
    <t>28/10/59</t>
  </si>
  <si>
    <t>28/11/59</t>
  </si>
  <si>
    <t>28/12/59</t>
  </si>
  <si>
    <t>28/01/60</t>
  </si>
  <si>
    <t>28/02/60</t>
  </si>
  <si>
    <t>28/03/60</t>
  </si>
  <si>
    <t>28/04/60</t>
  </si>
  <si>
    <t>28/05/60</t>
  </si>
  <si>
    <t>28/06/60</t>
  </si>
  <si>
    <t>28/07/60</t>
  </si>
  <si>
    <t>28/08/60</t>
  </si>
  <si>
    <t>28/09/60</t>
  </si>
  <si>
    <t>29/10/59</t>
  </si>
  <si>
    <t>29/11/59</t>
  </si>
  <si>
    <t>29/12/59</t>
  </si>
  <si>
    <t>29/01/60</t>
  </si>
  <si>
    <t>29/02/60</t>
  </si>
  <si>
    <t>29/03/60</t>
  </si>
  <si>
    <t>29/04/60</t>
  </si>
  <si>
    <t>29/05/60</t>
  </si>
  <si>
    <t>29/06/60</t>
  </si>
  <si>
    <t>29/07/60</t>
  </si>
  <si>
    <t>29/08/60</t>
  </si>
  <si>
    <t>29/09/60</t>
  </si>
  <si>
    <t>30/10/59</t>
  </si>
  <si>
    <t>30/11/59</t>
  </si>
  <si>
    <t>30/12/59</t>
  </si>
  <si>
    <t>30/01/60</t>
  </si>
  <si>
    <t>30/03/60</t>
  </si>
  <si>
    <t>30/04/60</t>
  </si>
  <si>
    <t>30/05/60</t>
  </si>
  <si>
    <t>30/06/60</t>
  </si>
  <si>
    <t>30/07/60</t>
  </si>
  <si>
    <t>30/08/60</t>
  </si>
  <si>
    <t>30/09/60</t>
  </si>
  <si>
    <t>31/10/59</t>
  </si>
  <si>
    <t>31/12/59</t>
  </si>
  <si>
    <t>31/01/60</t>
  </si>
  <si>
    <t>31/03/60</t>
  </si>
  <si>
    <t>31/05/60</t>
  </si>
  <si>
    <t>31/07/60</t>
  </si>
  <si>
    <t>31/08/60</t>
  </si>
  <si>
    <t>เดือน</t>
  </si>
  <si>
    <t>ชนิดแสตมป์</t>
  </si>
  <si>
    <t>สุรากลั่นชุมชน</t>
  </si>
  <si>
    <t>สุราแช่ชุมชน</t>
  </si>
  <si>
    <t>รับ</t>
  </si>
  <si>
    <t>จ่าย</t>
  </si>
  <si>
    <t>สำนักงานสรรพสามิตพื้นที่ลำปาง</t>
  </si>
  <si>
    <t>รวมทั้งปีงบประมาณ</t>
  </si>
  <si>
    <t>สูตร</t>
  </si>
  <si>
    <t>ddddddddd</t>
  </si>
  <si>
    <t>ddddddddddd</t>
  </si>
  <si>
    <t>คงเหลือยกมา</t>
  </si>
  <si>
    <t>จากปีก่อน (ดวง)</t>
  </si>
  <si>
    <t xml:space="preserve">คงเหลือ ณ </t>
  </si>
  <si>
    <t>ปัจจุบัน (ดวง)</t>
  </si>
  <si>
    <t>ปีงบประมาณ  2560</t>
  </si>
  <si>
    <t>(บาทต่อดวง)</t>
  </si>
  <si>
    <t>รวมค่าพิมพ์</t>
  </si>
  <si>
    <t>(บาท)</t>
  </si>
  <si>
    <t>กรมสรรพสามิต</t>
  </si>
  <si>
    <t>คงเหลือปีก่อน</t>
  </si>
  <si>
    <t>ยกมา</t>
  </si>
  <si>
    <t>ค่าพิมพ์</t>
  </si>
  <si>
    <t>รับใหม่ปีนี้</t>
  </si>
  <si>
    <t>รวม</t>
  </si>
  <si>
    <t>จ่ายระหว่างปี</t>
  </si>
  <si>
    <t>ส่งคืนหรือ</t>
  </si>
  <si>
    <t>ส่งตัดบัญชี</t>
  </si>
  <si>
    <t>คงเหลือปีนี้</t>
  </si>
  <si>
    <t>ยกไป</t>
  </si>
  <si>
    <t>สุราแช่</t>
  </si>
  <si>
    <t>เบียร์</t>
  </si>
  <si>
    <t>สุรากลั่นชุมชน 40 ดีกรี ขนาด 0.330 ลิตร</t>
  </si>
  <si>
    <t>สุรากลั่นชุมชน 40 ดีกรี ขนาด 0.625 ลิตร ขึ้นไป</t>
  </si>
  <si>
    <t>สุรากลั่นชุมชน 35 ดีกรี ขนาด 0.330 ลิตร</t>
  </si>
  <si>
    <t>สุรากลั่นชุมชน 35 ดีกรี ขนาด 0.625 ลิตร ขึ้นไป</t>
  </si>
  <si>
    <t>สุรากลั่นชุมชน 30 ดีกรี ขนาด 0.330 ลิตร</t>
  </si>
  <si>
    <t>สุรากลั่นชุมชน 30 ดีกรี ขนาด 0.625 ลิตร ขึ้นไป</t>
  </si>
  <si>
    <t>สุรากลั่นชุมชน 28 ดีกรี ขนาด 0.330 ลิตร</t>
  </si>
  <si>
    <t>สุรากลั่นชุมชน 28 ดีกรี ขนาด 0.625 ลิตร ขึ้นไป</t>
  </si>
  <si>
    <t>สุราผสม</t>
  </si>
  <si>
    <t>สุราผสม 40 ดีกรี ขนาด 0.330 ลิตร</t>
  </si>
  <si>
    <t>สุราผสม 40 ดีกรี ขนาด 0.625 ลิตร</t>
  </si>
  <si>
    <t>สุราผสม 40 ดีกรี ขนาด 0.640 ลิตร</t>
  </si>
  <si>
    <t>สุราผสม 30 ดีกรี ขนาด 0.330 ลิตร</t>
  </si>
  <si>
    <t>สุราผสม 30 ดีกรี ขนาด 0.625 ลิตร</t>
  </si>
  <si>
    <t>สุราผสม 30 ดีกรี ขนาด 0.640 ลิตร</t>
  </si>
  <si>
    <t>สุราผสม 28 ดีกรี ขนาด 0.330 ลิตร</t>
  </si>
  <si>
    <t>สุราผสม 28 ดีกรี ขนาด 0.625 ลิตร</t>
  </si>
  <si>
    <t>สุราผสม 28 ดีกรี ขนาด 0.640 ลิตร</t>
  </si>
  <si>
    <t>สุราพิเศษ</t>
  </si>
  <si>
    <t>สุราพิเศษ 43  ดีกรี ขนาด 0.750 ลิตร</t>
  </si>
  <si>
    <t>สุราพิเศษ 43  ดีกรี ขนาด 0.640 ลิตร</t>
  </si>
  <si>
    <t>สุราพิเศษ 40  ดีกรี ขนาด 0.750 ลิตร</t>
  </si>
  <si>
    <t>สุราพิเศษ 40  ดีกรี ขนาด 0.640 ลิตร</t>
  </si>
  <si>
    <t>สุราพิเศษ 38  ดีกรี ขนาด 0.750 ลิตร</t>
  </si>
  <si>
    <t>สุราพิเศษ 38  ดีกรี ขนาด 0.640 ลิตร</t>
  </si>
  <si>
    <t>สุราขาว</t>
  </si>
  <si>
    <t>สุราขาว 40 ดีกรี ขนาด 0.700 ลิตร</t>
  </si>
  <si>
    <t>สุราขาว 40 ดีกรี ขนาด 0.640 ลิตร</t>
  </si>
  <si>
    <t>สุราขาว 40 ดีกรี ขนาด 0.625 ลิตร</t>
  </si>
  <si>
    <t>สุราขาว 35 ดีกรี ขนาด 0.700 ลิตร</t>
  </si>
  <si>
    <t>สุราขาว 35 ดีกรี ขนาด 0.640 ลิตร</t>
  </si>
  <si>
    <t>สุราขาว 35 ดีกรี ขนาด 0.625 ลิตร</t>
  </si>
  <si>
    <t>สุราขาว 30 ดีกรี ขนาด 0.700 ลิตร</t>
  </si>
  <si>
    <t>สุราขาว 30 ดีกรี ขนาด 0.640 ลิตร</t>
  </si>
  <si>
    <t>สุราขาว 30 ดีกรี ขนาด 0.625 ลิตร</t>
  </si>
  <si>
    <t>สุราขาว 28 ดีกรี ขนาด 0.700 ลิตร</t>
  </si>
  <si>
    <t>สุราขาว 28 ดีกรี ขนาด 0.640 ลิตร</t>
  </si>
  <si>
    <t>สุราขาว 28 ดีกรี ขนาด 0.625 ลิตร</t>
  </si>
  <si>
    <t>ยาสูบในประเทศ 2 สตางค์</t>
  </si>
  <si>
    <t>ยาสูบในประเทศ 10 สตางค์</t>
  </si>
  <si>
    <t>ยาสูบในประเทศ 50 สตางค์</t>
  </si>
  <si>
    <t>ยาสูบในประเทศ ไม่เกิน 15 กรัม</t>
  </si>
  <si>
    <t>ยาสูบในประเทศ เกิน 15 กรัม</t>
  </si>
  <si>
    <t>ยาสูบในประเทศ</t>
  </si>
  <si>
    <t>ยาสูบต่างประเทศ</t>
  </si>
  <si>
    <t>เครื่องดื่มในประเทศ</t>
  </si>
  <si>
    <t>เครื่องดื่มในประเทศ ขนาดบรรจุไม่เกิน 200 ซีซี.</t>
  </si>
  <si>
    <t>เครื่องดื่มในประเทศ ขนาดบรรจุเกิน 440-600 ซีซี.</t>
  </si>
  <si>
    <t>เครื่องดื่มในประเทศ ขนาดบรรจุเกิน 600-880 ซีซี.</t>
  </si>
  <si>
    <t>เครื่องดื่มในประเทศ ขนาดบรรจุเกิน 880-1,200 ซีซี.</t>
  </si>
  <si>
    <t>เครื่องดื่มต่างประเทศ</t>
  </si>
  <si>
    <t>เครื่องดื่มต่างประเทศ ขนาดบรรจุไม่เกิน 200 ซีซี.</t>
  </si>
  <si>
    <t>เครื่องดื่มต่างประเทศ ขนาดบรรจุเกิน 200-300 ซีซี.</t>
  </si>
  <si>
    <t>เครื่องดื่มต่างประเทศ ขนาดบรรจุเกิน 300-440 ซีซี.</t>
  </si>
  <si>
    <t>เครื่องปรับอากาศ</t>
  </si>
  <si>
    <t>เครื่องปรับอากาศ FC ในประเทศ</t>
  </si>
  <si>
    <t>เครื่องปรับอากาศ CD ในประเทศ</t>
  </si>
  <si>
    <t>เครื่องปรับอากาศ FC นำเข้า</t>
  </si>
  <si>
    <t>เครื่องปรับอากาศ CD นำเข้า</t>
  </si>
  <si>
    <t>เครื่องปรับอากาศรถยนต์ AUTO</t>
  </si>
  <si>
    <t>รหัส</t>
  </si>
  <si>
    <t>ชนิดแสตมป์/ขนาดบรรจุ</t>
  </si>
  <si>
    <t>แสตมป์(บาท)</t>
  </si>
  <si>
    <t>ค่าพิมพ์แสตมป์</t>
  </si>
  <si>
    <t>สำนักงานสรรพสามิตภาคที่ 6</t>
  </si>
  <si>
    <t>ปีงบประมาณ</t>
  </si>
  <si>
    <t>พื้นที่</t>
  </si>
  <si>
    <t>สาขาที่ 2</t>
  </si>
  <si>
    <t>สาขาที่ 1</t>
  </si>
  <si>
    <t>สาขาที่ 3</t>
  </si>
  <si>
    <t>สาขาที่ 4</t>
  </si>
  <si>
    <t>สาขาที่ 5</t>
  </si>
  <si>
    <t>รวมรับจ่ายปีนี้</t>
  </si>
  <si>
    <t>รวมรับปีนี้</t>
  </si>
  <si>
    <t>รวมรับทั้งปี</t>
  </si>
  <si>
    <t>dddddddddddd</t>
  </si>
  <si>
    <t>(.................................................................................)</t>
  </si>
  <si>
    <t>ลงชื่อ................................................................................................</t>
  </si>
  <si>
    <t>ตำแหน่ง..........................................................................................</t>
  </si>
  <si>
    <t>ตรวจเสร็จเมื่อวันที่....................................................................................................</t>
  </si>
  <si>
    <t>ผู้ตรวจ</t>
  </si>
  <si>
    <t>รับ - จ่าย</t>
  </si>
  <si>
    <t>สาขาที่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</si>
</sst>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.00000"/>
    <numFmt numFmtId="189" formatCode="_-* #,##0.00000_-;\-* #,##0.000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name val="Angsana New"/>
      <family val="1"/>
    </font>
    <font>
      <sz val="14"/>
      <color theme="0"/>
      <name val="Angsana New"/>
      <family val="1"/>
    </font>
    <font>
      <sz val="24"/>
      <color theme="1"/>
      <name val="Angsana New"/>
      <family val="1"/>
    </font>
    <font>
      <sz val="24"/>
      <color rgb="FFFF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name val="Angsana New"/>
      <family val="1"/>
    </font>
    <font>
      <sz val="16"/>
      <color theme="0"/>
      <name val="Angsana New"/>
      <family val="1"/>
    </font>
    <font>
      <sz val="16"/>
      <color rgb="FF0070C0"/>
      <name val="Angsana New"/>
      <family val="1"/>
    </font>
    <font>
      <b/>
      <sz val="16"/>
      <color theme="0"/>
      <name val="Angsana New"/>
      <family val="1"/>
    </font>
    <font>
      <sz val="16"/>
      <color theme="1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/>
      <top style="hair">
        <color rgb="FFFF0000"/>
      </top>
      <bottom style="thin">
        <color indexed="64"/>
      </bottom>
      <diagonal/>
    </border>
    <border>
      <left/>
      <right style="thin">
        <color auto="1"/>
      </right>
      <top style="hair">
        <color rgb="FFFF0000"/>
      </top>
      <bottom style="thin">
        <color indexed="64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rgb="FFFF0000"/>
      </bottom>
      <diagonal/>
    </border>
    <border>
      <left/>
      <right style="thin">
        <color auto="1"/>
      </right>
      <top style="thin">
        <color indexed="64"/>
      </top>
      <bottom style="hair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4" fillId="0" borderId="11" xfId="0" applyFont="1" applyBorder="1"/>
    <xf numFmtId="49" fontId="4" fillId="0" borderId="11" xfId="0" quotePrefix="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88" fontId="2" fillId="0" borderId="11" xfId="0" applyNumberFormat="1" applyFont="1" applyBorder="1"/>
    <xf numFmtId="188" fontId="2" fillId="0" borderId="12" xfId="0" applyNumberFormat="1" applyFont="1" applyBorder="1"/>
    <xf numFmtId="0" fontId="4" fillId="0" borderId="11" xfId="0" quotePrefix="1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7" fontId="2" fillId="0" borderId="11" xfId="1" applyNumberFormat="1" applyFont="1" applyBorder="1"/>
    <xf numFmtId="0" fontId="3" fillId="0" borderId="12" xfId="0" applyFont="1" applyBorder="1" applyAlignment="1">
      <alignment horizontal="left"/>
    </xf>
    <xf numFmtId="0" fontId="5" fillId="0" borderId="0" xfId="0" applyFont="1"/>
    <xf numFmtId="187" fontId="2" fillId="0" borderId="1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2" fillId="0" borderId="13" xfId="0" applyFont="1" applyBorder="1" applyAlignment="1">
      <alignment horizontal="center"/>
    </xf>
    <xf numFmtId="189" fontId="2" fillId="0" borderId="10" xfId="1" applyNumberFormat="1" applyFont="1" applyBorder="1" applyAlignment="1">
      <alignment horizontal="left"/>
    </xf>
    <xf numFmtId="43" fontId="2" fillId="0" borderId="0" xfId="1" applyFont="1"/>
    <xf numFmtId="0" fontId="4" fillId="0" borderId="4" xfId="0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3" fontId="4" fillId="0" borderId="5" xfId="1" applyFont="1" applyFill="1" applyBorder="1" applyAlignment="1">
      <alignment horizontal="center"/>
    </xf>
    <xf numFmtId="187" fontId="2" fillId="4" borderId="11" xfId="1" applyNumberFormat="1" applyFont="1" applyFill="1" applyBorder="1"/>
    <xf numFmtId="187" fontId="2" fillId="4" borderId="12" xfId="1" applyNumberFormat="1" applyFont="1" applyFill="1" applyBorder="1"/>
    <xf numFmtId="187" fontId="2" fillId="4" borderId="10" xfId="1" applyNumberFormat="1" applyFont="1" applyFill="1" applyBorder="1" applyAlignment="1">
      <alignment horizontal="left"/>
    </xf>
    <xf numFmtId="43" fontId="2" fillId="4" borderId="10" xfId="1" applyFont="1" applyFill="1" applyBorder="1" applyAlignment="1">
      <alignment horizontal="center"/>
    </xf>
    <xf numFmtId="43" fontId="2" fillId="4" borderId="11" xfId="1" applyFont="1" applyFill="1" applyBorder="1"/>
    <xf numFmtId="43" fontId="2" fillId="4" borderId="12" xfId="1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3" fontId="5" fillId="0" borderId="0" xfId="1" applyFont="1"/>
    <xf numFmtId="43" fontId="2" fillId="0" borderId="1" xfId="1" applyFont="1" applyBorder="1" applyAlignment="1">
      <alignment horizontal="center"/>
    </xf>
    <xf numFmtId="43" fontId="2" fillId="0" borderId="11" xfId="1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/>
    <xf numFmtId="0" fontId="9" fillId="0" borderId="21" xfId="0" applyFont="1" applyBorder="1"/>
    <xf numFmtId="0" fontId="9" fillId="0" borderId="23" xfId="0" applyFont="1" applyBorder="1"/>
    <xf numFmtId="0" fontId="9" fillId="0" borderId="24" xfId="0" applyFont="1" applyBorder="1"/>
    <xf numFmtId="187" fontId="2" fillId="0" borderId="12" xfId="1" applyNumberFormat="1" applyFont="1" applyBorder="1"/>
    <xf numFmtId="43" fontId="2" fillId="0" borderId="12" xfId="1" applyFont="1" applyBorder="1"/>
    <xf numFmtId="187" fontId="2" fillId="0" borderId="12" xfId="1" applyNumberFormat="1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187" fontId="2" fillId="3" borderId="10" xfId="1" applyNumberFormat="1" applyFont="1" applyFill="1" applyBorder="1"/>
    <xf numFmtId="43" fontId="2" fillId="3" borderId="10" xfId="1" applyFont="1" applyFill="1" applyBorder="1"/>
    <xf numFmtId="187" fontId="2" fillId="3" borderId="10" xfId="1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187" fontId="2" fillId="3" borderId="11" xfId="1" applyNumberFormat="1" applyFont="1" applyFill="1" applyBorder="1"/>
    <xf numFmtId="43" fontId="2" fillId="3" borderId="11" xfId="1" applyFont="1" applyFill="1" applyBorder="1"/>
    <xf numFmtId="187" fontId="2" fillId="3" borderId="11" xfId="1" applyNumberFormat="1" applyFont="1" applyFill="1" applyBorder="1" applyAlignment="1">
      <alignment horizontal="center"/>
    </xf>
    <xf numFmtId="0" fontId="3" fillId="3" borderId="11" xfId="0" applyFont="1" applyFill="1" applyBorder="1"/>
    <xf numFmtId="0" fontId="10" fillId="0" borderId="0" xfId="0" applyFont="1" applyBorder="1"/>
    <xf numFmtId="0" fontId="11" fillId="2" borderId="14" xfId="0" applyFont="1" applyFill="1" applyBorder="1" applyAlignment="1">
      <alignment horizontal="center"/>
    </xf>
    <xf numFmtId="0" fontId="12" fillId="2" borderId="14" xfId="0" applyFont="1" applyFill="1" applyBorder="1"/>
    <xf numFmtId="0" fontId="13" fillId="0" borderId="0" xfId="0" applyFont="1" applyBorder="1"/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11" xfId="0" applyFont="1" applyBorder="1"/>
    <xf numFmtId="49" fontId="10" fillId="0" borderId="11" xfId="0" quotePrefix="1" applyNumberFormat="1" applyFont="1" applyBorder="1" applyAlignment="1">
      <alignment horizontal="left"/>
    </xf>
    <xf numFmtId="0" fontId="11" fillId="0" borderId="11" xfId="0" applyFont="1" applyBorder="1"/>
    <xf numFmtId="49" fontId="14" fillId="0" borderId="11" xfId="0" quotePrefix="1" applyNumberFormat="1" applyFont="1" applyBorder="1" applyAlignment="1">
      <alignment horizontal="left"/>
    </xf>
    <xf numFmtId="0" fontId="10" fillId="2" borderId="11" xfId="0" applyFont="1" applyFill="1" applyBorder="1"/>
    <xf numFmtId="0" fontId="11" fillId="0" borderId="0" xfId="0" applyFont="1" applyBorder="1"/>
    <xf numFmtId="0" fontId="16" fillId="0" borderId="0" xfId="0" applyFont="1" applyBorder="1"/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6" xfId="0" applyFont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9" fillId="0" borderId="10" xfId="0" applyFont="1" applyBorder="1"/>
    <xf numFmtId="43" fontId="9" fillId="0" borderId="10" xfId="1" applyFont="1" applyBorder="1"/>
    <xf numFmtId="187" fontId="9" fillId="0" borderId="10" xfId="1" applyNumberFormat="1" applyFont="1" applyBorder="1"/>
    <xf numFmtId="187" fontId="9" fillId="0" borderId="10" xfId="0" applyNumberFormat="1" applyFont="1" applyBorder="1"/>
    <xf numFmtId="43" fontId="9" fillId="0" borderId="10" xfId="0" applyNumberFormat="1" applyFont="1" applyBorder="1"/>
    <xf numFmtId="43" fontId="9" fillId="0" borderId="11" xfId="1" applyFont="1" applyBorder="1"/>
    <xf numFmtId="187" fontId="9" fillId="0" borderId="11" xfId="1" applyNumberFormat="1" applyFont="1" applyBorder="1"/>
    <xf numFmtId="187" fontId="9" fillId="0" borderId="11" xfId="0" applyNumberFormat="1" applyFont="1" applyBorder="1"/>
    <xf numFmtId="43" fontId="9" fillId="0" borderId="11" xfId="0" applyNumberFormat="1" applyFont="1" applyBorder="1"/>
    <xf numFmtId="0" fontId="9" fillId="0" borderId="12" xfId="0" applyFont="1" applyBorder="1"/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9" fillId="0" borderId="12" xfId="1" applyFont="1" applyBorder="1"/>
    <xf numFmtId="187" fontId="9" fillId="0" borderId="12" xfId="1" applyNumberFormat="1" applyFont="1" applyBorder="1"/>
    <xf numFmtId="187" fontId="9" fillId="0" borderId="12" xfId="0" applyNumberFormat="1" applyFont="1" applyBorder="1"/>
    <xf numFmtId="43" fontId="9" fillId="0" borderId="12" xfId="0" applyNumberFormat="1" applyFont="1" applyBorder="1"/>
    <xf numFmtId="0" fontId="9" fillId="3" borderId="21" xfId="0" applyFont="1" applyFill="1" applyBorder="1" applyAlignment="1"/>
    <xf numFmtId="0" fontId="9" fillId="3" borderId="22" xfId="0" applyFont="1" applyFill="1" applyBorder="1" applyAlignment="1"/>
    <xf numFmtId="0" fontId="9" fillId="3" borderId="27" xfId="0" applyFont="1" applyFill="1" applyBorder="1" applyAlignment="1"/>
    <xf numFmtId="0" fontId="9" fillId="3" borderId="28" xfId="0" applyFont="1" applyFill="1" applyBorder="1" applyAlignment="1"/>
    <xf numFmtId="0" fontId="13" fillId="2" borderId="14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110" zoomScaleNormal="110" workbookViewId="0">
      <pane xSplit="14" ySplit="2" topLeftCell="O3" activePane="bottomRight" state="frozen"/>
      <selection pane="topRight" activeCell="O1" sqref="O1"/>
      <selection pane="bottomLeft" activeCell="A2" sqref="A2"/>
      <selection pane="bottomRight" activeCell="G9" sqref="G9"/>
    </sheetView>
  </sheetViews>
  <sheetFormatPr defaultRowHeight="23.25" x14ac:dyDescent="0.5"/>
  <cols>
    <col min="1" max="1" width="12.5" style="107" bestFit="1" customWidth="1"/>
    <col min="2" max="2" width="2.875" style="107" bestFit="1" customWidth="1"/>
    <col min="3" max="3" width="7.125" style="96" bestFit="1" customWidth="1"/>
    <col min="4" max="4" width="9" style="96" bestFit="1" customWidth="1"/>
    <col min="5" max="6" width="7.125" style="96" bestFit="1" customWidth="1"/>
    <col min="7" max="7" width="8.375" style="96" bestFit="1" customWidth="1"/>
    <col min="8" max="9" width="7.125" style="96" bestFit="1" customWidth="1"/>
    <col min="10" max="10" width="8.25" style="96" bestFit="1" customWidth="1"/>
    <col min="11" max="11" width="7.125" style="96" bestFit="1" customWidth="1"/>
    <col min="12" max="12" width="7.875" style="96" bestFit="1" customWidth="1"/>
    <col min="13" max="14" width="7.125" style="96" bestFit="1" customWidth="1"/>
    <col min="15" max="255" width="9" style="96"/>
    <col min="256" max="256" width="2.625" style="96" bestFit="1" customWidth="1"/>
    <col min="257" max="257" width="12.375" style="96" bestFit="1" customWidth="1"/>
    <col min="258" max="258" width="2.625" style="96" bestFit="1" customWidth="1"/>
    <col min="259" max="259" width="6.125" style="96" bestFit="1" customWidth="1"/>
    <col min="260" max="260" width="8.125" style="96" bestFit="1" customWidth="1"/>
    <col min="261" max="261" width="6.125" style="96" bestFit="1" customWidth="1"/>
    <col min="262" max="262" width="6.375" style="96" customWidth="1"/>
    <col min="263" max="263" width="7.375" style="96" bestFit="1" customWidth="1"/>
    <col min="264" max="265" width="6.125" style="96" bestFit="1" customWidth="1"/>
    <col min="266" max="266" width="7.375" style="96" bestFit="1" customWidth="1"/>
    <col min="267" max="267" width="6.375" style="96" bestFit="1" customWidth="1"/>
    <col min="268" max="268" width="6.875" style="96" bestFit="1" customWidth="1"/>
    <col min="269" max="269" width="6.25" style="96" bestFit="1" customWidth="1"/>
    <col min="270" max="270" width="6.375" style="96" bestFit="1" customWidth="1"/>
    <col min="271" max="511" width="9" style="96"/>
    <col min="512" max="512" width="2.625" style="96" bestFit="1" customWidth="1"/>
    <col min="513" max="513" width="12.375" style="96" bestFit="1" customWidth="1"/>
    <col min="514" max="514" width="2.625" style="96" bestFit="1" customWidth="1"/>
    <col min="515" max="515" width="6.125" style="96" bestFit="1" customWidth="1"/>
    <col min="516" max="516" width="8.125" style="96" bestFit="1" customWidth="1"/>
    <col min="517" max="517" width="6.125" style="96" bestFit="1" customWidth="1"/>
    <col min="518" max="518" width="6.375" style="96" customWidth="1"/>
    <col min="519" max="519" width="7.375" style="96" bestFit="1" customWidth="1"/>
    <col min="520" max="521" width="6.125" style="96" bestFit="1" customWidth="1"/>
    <col min="522" max="522" width="7.375" style="96" bestFit="1" customWidth="1"/>
    <col min="523" max="523" width="6.375" style="96" bestFit="1" customWidth="1"/>
    <col min="524" max="524" width="6.875" style="96" bestFit="1" customWidth="1"/>
    <col min="525" max="525" width="6.25" style="96" bestFit="1" customWidth="1"/>
    <col min="526" max="526" width="6.375" style="96" bestFit="1" customWidth="1"/>
    <col min="527" max="767" width="9" style="96"/>
    <col min="768" max="768" width="2.625" style="96" bestFit="1" customWidth="1"/>
    <col min="769" max="769" width="12.375" style="96" bestFit="1" customWidth="1"/>
    <col min="770" max="770" width="2.625" style="96" bestFit="1" customWidth="1"/>
    <col min="771" max="771" width="6.125" style="96" bestFit="1" customWidth="1"/>
    <col min="772" max="772" width="8.125" style="96" bestFit="1" customWidth="1"/>
    <col min="773" max="773" width="6.125" style="96" bestFit="1" customWidth="1"/>
    <col min="774" max="774" width="6.375" style="96" customWidth="1"/>
    <col min="775" max="775" width="7.375" style="96" bestFit="1" customWidth="1"/>
    <col min="776" max="777" width="6.125" style="96" bestFit="1" customWidth="1"/>
    <col min="778" max="778" width="7.375" style="96" bestFit="1" customWidth="1"/>
    <col min="779" max="779" width="6.375" style="96" bestFit="1" customWidth="1"/>
    <col min="780" max="780" width="6.875" style="96" bestFit="1" customWidth="1"/>
    <col min="781" max="781" width="6.25" style="96" bestFit="1" customWidth="1"/>
    <col min="782" max="782" width="6.375" style="96" bestFit="1" customWidth="1"/>
    <col min="783" max="1023" width="9" style="96"/>
    <col min="1024" max="1024" width="2.625" style="96" bestFit="1" customWidth="1"/>
    <col min="1025" max="1025" width="12.375" style="96" bestFit="1" customWidth="1"/>
    <col min="1026" max="1026" width="2.625" style="96" bestFit="1" customWidth="1"/>
    <col min="1027" max="1027" width="6.125" style="96" bestFit="1" customWidth="1"/>
    <col min="1028" max="1028" width="8.125" style="96" bestFit="1" customWidth="1"/>
    <col min="1029" max="1029" width="6.125" style="96" bestFit="1" customWidth="1"/>
    <col min="1030" max="1030" width="6.375" style="96" customWidth="1"/>
    <col min="1031" max="1031" width="7.375" style="96" bestFit="1" customWidth="1"/>
    <col min="1032" max="1033" width="6.125" style="96" bestFit="1" customWidth="1"/>
    <col min="1034" max="1034" width="7.375" style="96" bestFit="1" customWidth="1"/>
    <col min="1035" max="1035" width="6.375" style="96" bestFit="1" customWidth="1"/>
    <col min="1036" max="1036" width="6.875" style="96" bestFit="1" customWidth="1"/>
    <col min="1037" max="1037" width="6.25" style="96" bestFit="1" customWidth="1"/>
    <col min="1038" max="1038" width="6.375" style="96" bestFit="1" customWidth="1"/>
    <col min="1039" max="1279" width="9" style="96"/>
    <col min="1280" max="1280" width="2.625" style="96" bestFit="1" customWidth="1"/>
    <col min="1281" max="1281" width="12.375" style="96" bestFit="1" customWidth="1"/>
    <col min="1282" max="1282" width="2.625" style="96" bestFit="1" customWidth="1"/>
    <col min="1283" max="1283" width="6.125" style="96" bestFit="1" customWidth="1"/>
    <col min="1284" max="1284" width="8.125" style="96" bestFit="1" customWidth="1"/>
    <col min="1285" max="1285" width="6.125" style="96" bestFit="1" customWidth="1"/>
    <col min="1286" max="1286" width="6.375" style="96" customWidth="1"/>
    <col min="1287" max="1287" width="7.375" style="96" bestFit="1" customWidth="1"/>
    <col min="1288" max="1289" width="6.125" style="96" bestFit="1" customWidth="1"/>
    <col min="1290" max="1290" width="7.375" style="96" bestFit="1" customWidth="1"/>
    <col min="1291" max="1291" width="6.375" style="96" bestFit="1" customWidth="1"/>
    <col min="1292" max="1292" width="6.875" style="96" bestFit="1" customWidth="1"/>
    <col min="1293" max="1293" width="6.25" style="96" bestFit="1" customWidth="1"/>
    <col min="1294" max="1294" width="6.375" style="96" bestFit="1" customWidth="1"/>
    <col min="1295" max="1535" width="9" style="96"/>
    <col min="1536" max="1536" width="2.625" style="96" bestFit="1" customWidth="1"/>
    <col min="1537" max="1537" width="12.375" style="96" bestFit="1" customWidth="1"/>
    <col min="1538" max="1538" width="2.625" style="96" bestFit="1" customWidth="1"/>
    <col min="1539" max="1539" width="6.125" style="96" bestFit="1" customWidth="1"/>
    <col min="1540" max="1540" width="8.125" style="96" bestFit="1" customWidth="1"/>
    <col min="1541" max="1541" width="6.125" style="96" bestFit="1" customWidth="1"/>
    <col min="1542" max="1542" width="6.375" style="96" customWidth="1"/>
    <col min="1543" max="1543" width="7.375" style="96" bestFit="1" customWidth="1"/>
    <col min="1544" max="1545" width="6.125" style="96" bestFit="1" customWidth="1"/>
    <col min="1546" max="1546" width="7.375" style="96" bestFit="1" customWidth="1"/>
    <col min="1547" max="1547" width="6.375" style="96" bestFit="1" customWidth="1"/>
    <col min="1548" max="1548" width="6.875" style="96" bestFit="1" customWidth="1"/>
    <col min="1549" max="1549" width="6.25" style="96" bestFit="1" customWidth="1"/>
    <col min="1550" max="1550" width="6.375" style="96" bestFit="1" customWidth="1"/>
    <col min="1551" max="1791" width="9" style="96"/>
    <col min="1792" max="1792" width="2.625" style="96" bestFit="1" customWidth="1"/>
    <col min="1793" max="1793" width="12.375" style="96" bestFit="1" customWidth="1"/>
    <col min="1794" max="1794" width="2.625" style="96" bestFit="1" customWidth="1"/>
    <col min="1795" max="1795" width="6.125" style="96" bestFit="1" customWidth="1"/>
    <col min="1796" max="1796" width="8.125" style="96" bestFit="1" customWidth="1"/>
    <col min="1797" max="1797" width="6.125" style="96" bestFit="1" customWidth="1"/>
    <col min="1798" max="1798" width="6.375" style="96" customWidth="1"/>
    <col min="1799" max="1799" width="7.375" style="96" bestFit="1" customWidth="1"/>
    <col min="1800" max="1801" width="6.125" style="96" bestFit="1" customWidth="1"/>
    <col min="1802" max="1802" width="7.375" style="96" bestFit="1" customWidth="1"/>
    <col min="1803" max="1803" width="6.375" style="96" bestFit="1" customWidth="1"/>
    <col min="1804" max="1804" width="6.875" style="96" bestFit="1" customWidth="1"/>
    <col min="1805" max="1805" width="6.25" style="96" bestFit="1" customWidth="1"/>
    <col min="1806" max="1806" width="6.375" style="96" bestFit="1" customWidth="1"/>
    <col min="1807" max="2047" width="9" style="96"/>
    <col min="2048" max="2048" width="2.625" style="96" bestFit="1" customWidth="1"/>
    <col min="2049" max="2049" width="12.375" style="96" bestFit="1" customWidth="1"/>
    <col min="2050" max="2050" width="2.625" style="96" bestFit="1" customWidth="1"/>
    <col min="2051" max="2051" width="6.125" style="96" bestFit="1" customWidth="1"/>
    <col min="2052" max="2052" width="8.125" style="96" bestFit="1" customWidth="1"/>
    <col min="2053" max="2053" width="6.125" style="96" bestFit="1" customWidth="1"/>
    <col min="2054" max="2054" width="6.375" style="96" customWidth="1"/>
    <col min="2055" max="2055" width="7.375" style="96" bestFit="1" customWidth="1"/>
    <col min="2056" max="2057" width="6.125" style="96" bestFit="1" customWidth="1"/>
    <col min="2058" max="2058" width="7.375" style="96" bestFit="1" customWidth="1"/>
    <col min="2059" max="2059" width="6.375" style="96" bestFit="1" customWidth="1"/>
    <col min="2060" max="2060" width="6.875" style="96" bestFit="1" customWidth="1"/>
    <col min="2061" max="2061" width="6.25" style="96" bestFit="1" customWidth="1"/>
    <col min="2062" max="2062" width="6.375" style="96" bestFit="1" customWidth="1"/>
    <col min="2063" max="2303" width="9" style="96"/>
    <col min="2304" max="2304" width="2.625" style="96" bestFit="1" customWidth="1"/>
    <col min="2305" max="2305" width="12.375" style="96" bestFit="1" customWidth="1"/>
    <col min="2306" max="2306" width="2.625" style="96" bestFit="1" customWidth="1"/>
    <col min="2307" max="2307" width="6.125" style="96" bestFit="1" customWidth="1"/>
    <col min="2308" max="2308" width="8.125" style="96" bestFit="1" customWidth="1"/>
    <col min="2309" max="2309" width="6.125" style="96" bestFit="1" customWidth="1"/>
    <col min="2310" max="2310" width="6.375" style="96" customWidth="1"/>
    <col min="2311" max="2311" width="7.375" style="96" bestFit="1" customWidth="1"/>
    <col min="2312" max="2313" width="6.125" style="96" bestFit="1" customWidth="1"/>
    <col min="2314" max="2314" width="7.375" style="96" bestFit="1" customWidth="1"/>
    <col min="2315" max="2315" width="6.375" style="96" bestFit="1" customWidth="1"/>
    <col min="2316" max="2316" width="6.875" style="96" bestFit="1" customWidth="1"/>
    <col min="2317" max="2317" width="6.25" style="96" bestFit="1" customWidth="1"/>
    <col min="2318" max="2318" width="6.375" style="96" bestFit="1" customWidth="1"/>
    <col min="2319" max="2559" width="9" style="96"/>
    <col min="2560" max="2560" width="2.625" style="96" bestFit="1" customWidth="1"/>
    <col min="2561" max="2561" width="12.375" style="96" bestFit="1" customWidth="1"/>
    <col min="2562" max="2562" width="2.625" style="96" bestFit="1" customWidth="1"/>
    <col min="2563" max="2563" width="6.125" style="96" bestFit="1" customWidth="1"/>
    <col min="2564" max="2564" width="8.125" style="96" bestFit="1" customWidth="1"/>
    <col min="2565" max="2565" width="6.125" style="96" bestFit="1" customWidth="1"/>
    <col min="2566" max="2566" width="6.375" style="96" customWidth="1"/>
    <col min="2567" max="2567" width="7.375" style="96" bestFit="1" customWidth="1"/>
    <col min="2568" max="2569" width="6.125" style="96" bestFit="1" customWidth="1"/>
    <col min="2570" max="2570" width="7.375" style="96" bestFit="1" customWidth="1"/>
    <col min="2571" max="2571" width="6.375" style="96" bestFit="1" customWidth="1"/>
    <col min="2572" max="2572" width="6.875" style="96" bestFit="1" customWidth="1"/>
    <col min="2573" max="2573" width="6.25" style="96" bestFit="1" customWidth="1"/>
    <col min="2574" max="2574" width="6.375" style="96" bestFit="1" customWidth="1"/>
    <col min="2575" max="2815" width="9" style="96"/>
    <col min="2816" max="2816" width="2.625" style="96" bestFit="1" customWidth="1"/>
    <col min="2817" max="2817" width="12.375" style="96" bestFit="1" customWidth="1"/>
    <col min="2818" max="2818" width="2.625" style="96" bestFit="1" customWidth="1"/>
    <col min="2819" max="2819" width="6.125" style="96" bestFit="1" customWidth="1"/>
    <col min="2820" max="2820" width="8.125" style="96" bestFit="1" customWidth="1"/>
    <col min="2821" max="2821" width="6.125" style="96" bestFit="1" customWidth="1"/>
    <col min="2822" max="2822" width="6.375" style="96" customWidth="1"/>
    <col min="2823" max="2823" width="7.375" style="96" bestFit="1" customWidth="1"/>
    <col min="2824" max="2825" width="6.125" style="96" bestFit="1" customWidth="1"/>
    <col min="2826" max="2826" width="7.375" style="96" bestFit="1" customWidth="1"/>
    <col min="2827" max="2827" width="6.375" style="96" bestFit="1" customWidth="1"/>
    <col min="2828" max="2828" width="6.875" style="96" bestFit="1" customWidth="1"/>
    <col min="2829" max="2829" width="6.25" style="96" bestFit="1" customWidth="1"/>
    <col min="2830" max="2830" width="6.375" style="96" bestFit="1" customWidth="1"/>
    <col min="2831" max="3071" width="9" style="96"/>
    <col min="3072" max="3072" width="2.625" style="96" bestFit="1" customWidth="1"/>
    <col min="3073" max="3073" width="12.375" style="96" bestFit="1" customWidth="1"/>
    <col min="3074" max="3074" width="2.625" style="96" bestFit="1" customWidth="1"/>
    <col min="3075" max="3075" width="6.125" style="96" bestFit="1" customWidth="1"/>
    <col min="3076" max="3076" width="8.125" style="96" bestFit="1" customWidth="1"/>
    <col min="3077" max="3077" width="6.125" style="96" bestFit="1" customWidth="1"/>
    <col min="3078" max="3078" width="6.375" style="96" customWidth="1"/>
    <col min="3079" max="3079" width="7.375" style="96" bestFit="1" customWidth="1"/>
    <col min="3080" max="3081" width="6.125" style="96" bestFit="1" customWidth="1"/>
    <col min="3082" max="3082" width="7.375" style="96" bestFit="1" customWidth="1"/>
    <col min="3083" max="3083" width="6.375" style="96" bestFit="1" customWidth="1"/>
    <col min="3084" max="3084" width="6.875" style="96" bestFit="1" customWidth="1"/>
    <col min="3085" max="3085" width="6.25" style="96" bestFit="1" customWidth="1"/>
    <col min="3086" max="3086" width="6.375" style="96" bestFit="1" customWidth="1"/>
    <col min="3087" max="3327" width="9" style="96"/>
    <col min="3328" max="3328" width="2.625" style="96" bestFit="1" customWidth="1"/>
    <col min="3329" max="3329" width="12.375" style="96" bestFit="1" customWidth="1"/>
    <col min="3330" max="3330" width="2.625" style="96" bestFit="1" customWidth="1"/>
    <col min="3331" max="3331" width="6.125" style="96" bestFit="1" customWidth="1"/>
    <col min="3332" max="3332" width="8.125" style="96" bestFit="1" customWidth="1"/>
    <col min="3333" max="3333" width="6.125" style="96" bestFit="1" customWidth="1"/>
    <col min="3334" max="3334" width="6.375" style="96" customWidth="1"/>
    <col min="3335" max="3335" width="7.375" style="96" bestFit="1" customWidth="1"/>
    <col min="3336" max="3337" width="6.125" style="96" bestFit="1" customWidth="1"/>
    <col min="3338" max="3338" width="7.375" style="96" bestFit="1" customWidth="1"/>
    <col min="3339" max="3339" width="6.375" style="96" bestFit="1" customWidth="1"/>
    <col min="3340" max="3340" width="6.875" style="96" bestFit="1" customWidth="1"/>
    <col min="3341" max="3341" width="6.25" style="96" bestFit="1" customWidth="1"/>
    <col min="3342" max="3342" width="6.375" style="96" bestFit="1" customWidth="1"/>
    <col min="3343" max="3583" width="9" style="96"/>
    <col min="3584" max="3584" width="2.625" style="96" bestFit="1" customWidth="1"/>
    <col min="3585" max="3585" width="12.375" style="96" bestFit="1" customWidth="1"/>
    <col min="3586" max="3586" width="2.625" style="96" bestFit="1" customWidth="1"/>
    <col min="3587" max="3587" width="6.125" style="96" bestFit="1" customWidth="1"/>
    <col min="3588" max="3588" width="8.125" style="96" bestFit="1" customWidth="1"/>
    <col min="3589" max="3589" width="6.125" style="96" bestFit="1" customWidth="1"/>
    <col min="3590" max="3590" width="6.375" style="96" customWidth="1"/>
    <col min="3591" max="3591" width="7.375" style="96" bestFit="1" customWidth="1"/>
    <col min="3592" max="3593" width="6.125" style="96" bestFit="1" customWidth="1"/>
    <col min="3594" max="3594" width="7.375" style="96" bestFit="1" customWidth="1"/>
    <col min="3595" max="3595" width="6.375" style="96" bestFit="1" customWidth="1"/>
    <col min="3596" max="3596" width="6.875" style="96" bestFit="1" customWidth="1"/>
    <col min="3597" max="3597" width="6.25" style="96" bestFit="1" customWidth="1"/>
    <col min="3598" max="3598" width="6.375" style="96" bestFit="1" customWidth="1"/>
    <col min="3599" max="3839" width="9" style="96"/>
    <col min="3840" max="3840" width="2.625" style="96" bestFit="1" customWidth="1"/>
    <col min="3841" max="3841" width="12.375" style="96" bestFit="1" customWidth="1"/>
    <col min="3842" max="3842" width="2.625" style="96" bestFit="1" customWidth="1"/>
    <col min="3843" max="3843" width="6.125" style="96" bestFit="1" customWidth="1"/>
    <col min="3844" max="3844" width="8.125" style="96" bestFit="1" customWidth="1"/>
    <col min="3845" max="3845" width="6.125" style="96" bestFit="1" customWidth="1"/>
    <col min="3846" max="3846" width="6.375" style="96" customWidth="1"/>
    <col min="3847" max="3847" width="7.375" style="96" bestFit="1" customWidth="1"/>
    <col min="3848" max="3849" width="6.125" style="96" bestFit="1" customWidth="1"/>
    <col min="3850" max="3850" width="7.375" style="96" bestFit="1" customWidth="1"/>
    <col min="3851" max="3851" width="6.375" style="96" bestFit="1" customWidth="1"/>
    <col min="3852" max="3852" width="6.875" style="96" bestFit="1" customWidth="1"/>
    <col min="3853" max="3853" width="6.25" style="96" bestFit="1" customWidth="1"/>
    <col min="3854" max="3854" width="6.375" style="96" bestFit="1" customWidth="1"/>
    <col min="3855" max="4095" width="9" style="96"/>
    <col min="4096" max="4096" width="2.625" style="96" bestFit="1" customWidth="1"/>
    <col min="4097" max="4097" width="12.375" style="96" bestFit="1" customWidth="1"/>
    <col min="4098" max="4098" width="2.625" style="96" bestFit="1" customWidth="1"/>
    <col min="4099" max="4099" width="6.125" style="96" bestFit="1" customWidth="1"/>
    <col min="4100" max="4100" width="8.125" style="96" bestFit="1" customWidth="1"/>
    <col min="4101" max="4101" width="6.125" style="96" bestFit="1" customWidth="1"/>
    <col min="4102" max="4102" width="6.375" style="96" customWidth="1"/>
    <col min="4103" max="4103" width="7.375" style="96" bestFit="1" customWidth="1"/>
    <col min="4104" max="4105" width="6.125" style="96" bestFit="1" customWidth="1"/>
    <col min="4106" max="4106" width="7.375" style="96" bestFit="1" customWidth="1"/>
    <col min="4107" max="4107" width="6.375" style="96" bestFit="1" customWidth="1"/>
    <col min="4108" max="4108" width="6.875" style="96" bestFit="1" customWidth="1"/>
    <col min="4109" max="4109" width="6.25" style="96" bestFit="1" customWidth="1"/>
    <col min="4110" max="4110" width="6.375" style="96" bestFit="1" customWidth="1"/>
    <col min="4111" max="4351" width="9" style="96"/>
    <col min="4352" max="4352" width="2.625" style="96" bestFit="1" customWidth="1"/>
    <col min="4353" max="4353" width="12.375" style="96" bestFit="1" customWidth="1"/>
    <col min="4354" max="4354" width="2.625" style="96" bestFit="1" customWidth="1"/>
    <col min="4355" max="4355" width="6.125" style="96" bestFit="1" customWidth="1"/>
    <col min="4356" max="4356" width="8.125" style="96" bestFit="1" customWidth="1"/>
    <col min="4357" max="4357" width="6.125" style="96" bestFit="1" customWidth="1"/>
    <col min="4358" max="4358" width="6.375" style="96" customWidth="1"/>
    <col min="4359" max="4359" width="7.375" style="96" bestFit="1" customWidth="1"/>
    <col min="4360" max="4361" width="6.125" style="96" bestFit="1" customWidth="1"/>
    <col min="4362" max="4362" width="7.375" style="96" bestFit="1" customWidth="1"/>
    <col min="4363" max="4363" width="6.375" style="96" bestFit="1" customWidth="1"/>
    <col min="4364" max="4364" width="6.875" style="96" bestFit="1" customWidth="1"/>
    <col min="4365" max="4365" width="6.25" style="96" bestFit="1" customWidth="1"/>
    <col min="4366" max="4366" width="6.375" style="96" bestFit="1" customWidth="1"/>
    <col min="4367" max="4607" width="9" style="96"/>
    <col min="4608" max="4608" width="2.625" style="96" bestFit="1" customWidth="1"/>
    <col min="4609" max="4609" width="12.375" style="96" bestFit="1" customWidth="1"/>
    <col min="4610" max="4610" width="2.625" style="96" bestFit="1" customWidth="1"/>
    <col min="4611" max="4611" width="6.125" style="96" bestFit="1" customWidth="1"/>
    <col min="4612" max="4612" width="8.125" style="96" bestFit="1" customWidth="1"/>
    <col min="4613" max="4613" width="6.125" style="96" bestFit="1" customWidth="1"/>
    <col min="4614" max="4614" width="6.375" style="96" customWidth="1"/>
    <col min="4615" max="4615" width="7.375" style="96" bestFit="1" customWidth="1"/>
    <col min="4616" max="4617" width="6.125" style="96" bestFit="1" customWidth="1"/>
    <col min="4618" max="4618" width="7.375" style="96" bestFit="1" customWidth="1"/>
    <col min="4619" max="4619" width="6.375" style="96" bestFit="1" customWidth="1"/>
    <col min="4620" max="4620" width="6.875" style="96" bestFit="1" customWidth="1"/>
    <col min="4621" max="4621" width="6.25" style="96" bestFit="1" customWidth="1"/>
    <col min="4622" max="4622" width="6.375" style="96" bestFit="1" customWidth="1"/>
    <col min="4623" max="4863" width="9" style="96"/>
    <col min="4864" max="4864" width="2.625" style="96" bestFit="1" customWidth="1"/>
    <col min="4865" max="4865" width="12.375" style="96" bestFit="1" customWidth="1"/>
    <col min="4866" max="4866" width="2.625" style="96" bestFit="1" customWidth="1"/>
    <col min="4867" max="4867" width="6.125" style="96" bestFit="1" customWidth="1"/>
    <col min="4868" max="4868" width="8.125" style="96" bestFit="1" customWidth="1"/>
    <col min="4869" max="4869" width="6.125" style="96" bestFit="1" customWidth="1"/>
    <col min="4870" max="4870" width="6.375" style="96" customWidth="1"/>
    <col min="4871" max="4871" width="7.375" style="96" bestFit="1" customWidth="1"/>
    <col min="4872" max="4873" width="6.125" style="96" bestFit="1" customWidth="1"/>
    <col min="4874" max="4874" width="7.375" style="96" bestFit="1" customWidth="1"/>
    <col min="4875" max="4875" width="6.375" style="96" bestFit="1" customWidth="1"/>
    <col min="4876" max="4876" width="6.875" style="96" bestFit="1" customWidth="1"/>
    <col min="4877" max="4877" width="6.25" style="96" bestFit="1" customWidth="1"/>
    <col min="4878" max="4878" width="6.375" style="96" bestFit="1" customWidth="1"/>
    <col min="4879" max="5119" width="9" style="96"/>
    <col min="5120" max="5120" width="2.625" style="96" bestFit="1" customWidth="1"/>
    <col min="5121" max="5121" width="12.375" style="96" bestFit="1" customWidth="1"/>
    <col min="5122" max="5122" width="2.625" style="96" bestFit="1" customWidth="1"/>
    <col min="5123" max="5123" width="6.125" style="96" bestFit="1" customWidth="1"/>
    <col min="5124" max="5124" width="8.125" style="96" bestFit="1" customWidth="1"/>
    <col min="5125" max="5125" width="6.125" style="96" bestFit="1" customWidth="1"/>
    <col min="5126" max="5126" width="6.375" style="96" customWidth="1"/>
    <col min="5127" max="5127" width="7.375" style="96" bestFit="1" customWidth="1"/>
    <col min="5128" max="5129" width="6.125" style="96" bestFit="1" customWidth="1"/>
    <col min="5130" max="5130" width="7.375" style="96" bestFit="1" customWidth="1"/>
    <col min="5131" max="5131" width="6.375" style="96" bestFit="1" customWidth="1"/>
    <col min="5132" max="5132" width="6.875" style="96" bestFit="1" customWidth="1"/>
    <col min="5133" max="5133" width="6.25" style="96" bestFit="1" customWidth="1"/>
    <col min="5134" max="5134" width="6.375" style="96" bestFit="1" customWidth="1"/>
    <col min="5135" max="5375" width="9" style="96"/>
    <col min="5376" max="5376" width="2.625" style="96" bestFit="1" customWidth="1"/>
    <col min="5377" max="5377" width="12.375" style="96" bestFit="1" customWidth="1"/>
    <col min="5378" max="5378" width="2.625" style="96" bestFit="1" customWidth="1"/>
    <col min="5379" max="5379" width="6.125" style="96" bestFit="1" customWidth="1"/>
    <col min="5380" max="5380" width="8.125" style="96" bestFit="1" customWidth="1"/>
    <col min="5381" max="5381" width="6.125" style="96" bestFit="1" customWidth="1"/>
    <col min="5382" max="5382" width="6.375" style="96" customWidth="1"/>
    <col min="5383" max="5383" width="7.375" style="96" bestFit="1" customWidth="1"/>
    <col min="5384" max="5385" width="6.125" style="96" bestFit="1" customWidth="1"/>
    <col min="5386" max="5386" width="7.375" style="96" bestFit="1" customWidth="1"/>
    <col min="5387" max="5387" width="6.375" style="96" bestFit="1" customWidth="1"/>
    <col min="5388" max="5388" width="6.875" style="96" bestFit="1" customWidth="1"/>
    <col min="5389" max="5389" width="6.25" style="96" bestFit="1" customWidth="1"/>
    <col min="5390" max="5390" width="6.375" style="96" bestFit="1" customWidth="1"/>
    <col min="5391" max="5631" width="9" style="96"/>
    <col min="5632" max="5632" width="2.625" style="96" bestFit="1" customWidth="1"/>
    <col min="5633" max="5633" width="12.375" style="96" bestFit="1" customWidth="1"/>
    <col min="5634" max="5634" width="2.625" style="96" bestFit="1" customWidth="1"/>
    <col min="5635" max="5635" width="6.125" style="96" bestFit="1" customWidth="1"/>
    <col min="5636" max="5636" width="8.125" style="96" bestFit="1" customWidth="1"/>
    <col min="5637" max="5637" width="6.125" style="96" bestFit="1" customWidth="1"/>
    <col min="5638" max="5638" width="6.375" style="96" customWidth="1"/>
    <col min="5639" max="5639" width="7.375" style="96" bestFit="1" customWidth="1"/>
    <col min="5640" max="5641" width="6.125" style="96" bestFit="1" customWidth="1"/>
    <col min="5642" max="5642" width="7.375" style="96" bestFit="1" customWidth="1"/>
    <col min="5643" max="5643" width="6.375" style="96" bestFit="1" customWidth="1"/>
    <col min="5644" max="5644" width="6.875" style="96" bestFit="1" customWidth="1"/>
    <col min="5645" max="5645" width="6.25" style="96" bestFit="1" customWidth="1"/>
    <col min="5646" max="5646" width="6.375" style="96" bestFit="1" customWidth="1"/>
    <col min="5647" max="5887" width="9" style="96"/>
    <col min="5888" max="5888" width="2.625" style="96" bestFit="1" customWidth="1"/>
    <col min="5889" max="5889" width="12.375" style="96" bestFit="1" customWidth="1"/>
    <col min="5890" max="5890" width="2.625" style="96" bestFit="1" customWidth="1"/>
    <col min="5891" max="5891" width="6.125" style="96" bestFit="1" customWidth="1"/>
    <col min="5892" max="5892" width="8.125" style="96" bestFit="1" customWidth="1"/>
    <col min="5893" max="5893" width="6.125" style="96" bestFit="1" customWidth="1"/>
    <col min="5894" max="5894" width="6.375" style="96" customWidth="1"/>
    <col min="5895" max="5895" width="7.375" style="96" bestFit="1" customWidth="1"/>
    <col min="5896" max="5897" width="6.125" style="96" bestFit="1" customWidth="1"/>
    <col min="5898" max="5898" width="7.375" style="96" bestFit="1" customWidth="1"/>
    <col min="5899" max="5899" width="6.375" style="96" bestFit="1" customWidth="1"/>
    <col min="5900" max="5900" width="6.875" style="96" bestFit="1" customWidth="1"/>
    <col min="5901" max="5901" width="6.25" style="96" bestFit="1" customWidth="1"/>
    <col min="5902" max="5902" width="6.375" style="96" bestFit="1" customWidth="1"/>
    <col min="5903" max="6143" width="9" style="96"/>
    <col min="6144" max="6144" width="2.625" style="96" bestFit="1" customWidth="1"/>
    <col min="6145" max="6145" width="12.375" style="96" bestFit="1" customWidth="1"/>
    <col min="6146" max="6146" width="2.625" style="96" bestFit="1" customWidth="1"/>
    <col min="6147" max="6147" width="6.125" style="96" bestFit="1" customWidth="1"/>
    <col min="6148" max="6148" width="8.125" style="96" bestFit="1" customWidth="1"/>
    <col min="6149" max="6149" width="6.125" style="96" bestFit="1" customWidth="1"/>
    <col min="6150" max="6150" width="6.375" style="96" customWidth="1"/>
    <col min="6151" max="6151" width="7.375" style="96" bestFit="1" customWidth="1"/>
    <col min="6152" max="6153" width="6.125" style="96" bestFit="1" customWidth="1"/>
    <col min="6154" max="6154" width="7.375" style="96" bestFit="1" customWidth="1"/>
    <col min="6155" max="6155" width="6.375" style="96" bestFit="1" customWidth="1"/>
    <col min="6156" max="6156" width="6.875" style="96" bestFit="1" customWidth="1"/>
    <col min="6157" max="6157" width="6.25" style="96" bestFit="1" customWidth="1"/>
    <col min="6158" max="6158" width="6.375" style="96" bestFit="1" customWidth="1"/>
    <col min="6159" max="6399" width="9" style="96"/>
    <col min="6400" max="6400" width="2.625" style="96" bestFit="1" customWidth="1"/>
    <col min="6401" max="6401" width="12.375" style="96" bestFit="1" customWidth="1"/>
    <col min="6402" max="6402" width="2.625" style="96" bestFit="1" customWidth="1"/>
    <col min="6403" max="6403" width="6.125" style="96" bestFit="1" customWidth="1"/>
    <col min="6404" max="6404" width="8.125" style="96" bestFit="1" customWidth="1"/>
    <col min="6405" max="6405" width="6.125" style="96" bestFit="1" customWidth="1"/>
    <col min="6406" max="6406" width="6.375" style="96" customWidth="1"/>
    <col min="6407" max="6407" width="7.375" style="96" bestFit="1" customWidth="1"/>
    <col min="6408" max="6409" width="6.125" style="96" bestFit="1" customWidth="1"/>
    <col min="6410" max="6410" width="7.375" style="96" bestFit="1" customWidth="1"/>
    <col min="6411" max="6411" width="6.375" style="96" bestFit="1" customWidth="1"/>
    <col min="6412" max="6412" width="6.875" style="96" bestFit="1" customWidth="1"/>
    <col min="6413" max="6413" width="6.25" style="96" bestFit="1" customWidth="1"/>
    <col min="6414" max="6414" width="6.375" style="96" bestFit="1" customWidth="1"/>
    <col min="6415" max="6655" width="9" style="96"/>
    <col min="6656" max="6656" width="2.625" style="96" bestFit="1" customWidth="1"/>
    <col min="6657" max="6657" width="12.375" style="96" bestFit="1" customWidth="1"/>
    <col min="6658" max="6658" width="2.625" style="96" bestFit="1" customWidth="1"/>
    <col min="6659" max="6659" width="6.125" style="96" bestFit="1" customWidth="1"/>
    <col min="6660" max="6660" width="8.125" style="96" bestFit="1" customWidth="1"/>
    <col min="6661" max="6661" width="6.125" style="96" bestFit="1" customWidth="1"/>
    <col min="6662" max="6662" width="6.375" style="96" customWidth="1"/>
    <col min="6663" max="6663" width="7.375" style="96" bestFit="1" customWidth="1"/>
    <col min="6664" max="6665" width="6.125" style="96" bestFit="1" customWidth="1"/>
    <col min="6666" max="6666" width="7.375" style="96" bestFit="1" customWidth="1"/>
    <col min="6667" max="6667" width="6.375" style="96" bestFit="1" customWidth="1"/>
    <col min="6668" max="6668" width="6.875" style="96" bestFit="1" customWidth="1"/>
    <col min="6669" max="6669" width="6.25" style="96" bestFit="1" customWidth="1"/>
    <col min="6670" max="6670" width="6.375" style="96" bestFit="1" customWidth="1"/>
    <col min="6671" max="6911" width="9" style="96"/>
    <col min="6912" max="6912" width="2.625" style="96" bestFit="1" customWidth="1"/>
    <col min="6913" max="6913" width="12.375" style="96" bestFit="1" customWidth="1"/>
    <col min="6914" max="6914" width="2.625" style="96" bestFit="1" customWidth="1"/>
    <col min="6915" max="6915" width="6.125" style="96" bestFit="1" customWidth="1"/>
    <col min="6916" max="6916" width="8.125" style="96" bestFit="1" customWidth="1"/>
    <col min="6917" max="6917" width="6.125" style="96" bestFit="1" customWidth="1"/>
    <col min="6918" max="6918" width="6.375" style="96" customWidth="1"/>
    <col min="6919" max="6919" width="7.375" style="96" bestFit="1" customWidth="1"/>
    <col min="6920" max="6921" width="6.125" style="96" bestFit="1" customWidth="1"/>
    <col min="6922" max="6922" width="7.375" style="96" bestFit="1" customWidth="1"/>
    <col min="6923" max="6923" width="6.375" style="96" bestFit="1" customWidth="1"/>
    <col min="6924" max="6924" width="6.875" style="96" bestFit="1" customWidth="1"/>
    <col min="6925" max="6925" width="6.25" style="96" bestFit="1" customWidth="1"/>
    <col min="6926" max="6926" width="6.375" style="96" bestFit="1" customWidth="1"/>
    <col min="6927" max="7167" width="9" style="96"/>
    <col min="7168" max="7168" width="2.625" style="96" bestFit="1" customWidth="1"/>
    <col min="7169" max="7169" width="12.375" style="96" bestFit="1" customWidth="1"/>
    <col min="7170" max="7170" width="2.625" style="96" bestFit="1" customWidth="1"/>
    <col min="7171" max="7171" width="6.125" style="96" bestFit="1" customWidth="1"/>
    <col min="7172" max="7172" width="8.125" style="96" bestFit="1" customWidth="1"/>
    <col min="7173" max="7173" width="6.125" style="96" bestFit="1" customWidth="1"/>
    <col min="7174" max="7174" width="6.375" style="96" customWidth="1"/>
    <col min="7175" max="7175" width="7.375" style="96" bestFit="1" customWidth="1"/>
    <col min="7176" max="7177" width="6.125" style="96" bestFit="1" customWidth="1"/>
    <col min="7178" max="7178" width="7.375" style="96" bestFit="1" customWidth="1"/>
    <col min="7179" max="7179" width="6.375" style="96" bestFit="1" customWidth="1"/>
    <col min="7180" max="7180" width="6.875" style="96" bestFit="1" customWidth="1"/>
    <col min="7181" max="7181" width="6.25" style="96" bestFit="1" customWidth="1"/>
    <col min="7182" max="7182" width="6.375" style="96" bestFit="1" customWidth="1"/>
    <col min="7183" max="7423" width="9" style="96"/>
    <col min="7424" max="7424" width="2.625" style="96" bestFit="1" customWidth="1"/>
    <col min="7425" max="7425" width="12.375" style="96" bestFit="1" customWidth="1"/>
    <col min="7426" max="7426" width="2.625" style="96" bestFit="1" customWidth="1"/>
    <col min="7427" max="7427" width="6.125" style="96" bestFit="1" customWidth="1"/>
    <col min="7428" max="7428" width="8.125" style="96" bestFit="1" customWidth="1"/>
    <col min="7429" max="7429" width="6.125" style="96" bestFit="1" customWidth="1"/>
    <col min="7430" max="7430" width="6.375" style="96" customWidth="1"/>
    <col min="7431" max="7431" width="7.375" style="96" bestFit="1" customWidth="1"/>
    <col min="7432" max="7433" width="6.125" style="96" bestFit="1" customWidth="1"/>
    <col min="7434" max="7434" width="7.375" style="96" bestFit="1" customWidth="1"/>
    <col min="7435" max="7435" width="6.375" style="96" bestFit="1" customWidth="1"/>
    <col min="7436" max="7436" width="6.875" style="96" bestFit="1" customWidth="1"/>
    <col min="7437" max="7437" width="6.25" style="96" bestFit="1" customWidth="1"/>
    <col min="7438" max="7438" width="6.375" style="96" bestFit="1" customWidth="1"/>
    <col min="7439" max="7679" width="9" style="96"/>
    <col min="7680" max="7680" width="2.625" style="96" bestFit="1" customWidth="1"/>
    <col min="7681" max="7681" width="12.375" style="96" bestFit="1" customWidth="1"/>
    <col min="7682" max="7682" width="2.625" style="96" bestFit="1" customWidth="1"/>
    <col min="7683" max="7683" width="6.125" style="96" bestFit="1" customWidth="1"/>
    <col min="7684" max="7684" width="8.125" style="96" bestFit="1" customWidth="1"/>
    <col min="7685" max="7685" width="6.125" style="96" bestFit="1" customWidth="1"/>
    <col min="7686" max="7686" width="6.375" style="96" customWidth="1"/>
    <col min="7687" max="7687" width="7.375" style="96" bestFit="1" customWidth="1"/>
    <col min="7688" max="7689" width="6.125" style="96" bestFit="1" customWidth="1"/>
    <col min="7690" max="7690" width="7.375" style="96" bestFit="1" customWidth="1"/>
    <col min="7691" max="7691" width="6.375" style="96" bestFit="1" customWidth="1"/>
    <col min="7692" max="7692" width="6.875" style="96" bestFit="1" customWidth="1"/>
    <col min="7693" max="7693" width="6.25" style="96" bestFit="1" customWidth="1"/>
    <col min="7694" max="7694" width="6.375" style="96" bestFit="1" customWidth="1"/>
    <col min="7695" max="7935" width="9" style="96"/>
    <col min="7936" max="7936" width="2.625" style="96" bestFit="1" customWidth="1"/>
    <col min="7937" max="7937" width="12.375" style="96" bestFit="1" customWidth="1"/>
    <col min="7938" max="7938" width="2.625" style="96" bestFit="1" customWidth="1"/>
    <col min="7939" max="7939" width="6.125" style="96" bestFit="1" customWidth="1"/>
    <col min="7940" max="7940" width="8.125" style="96" bestFit="1" customWidth="1"/>
    <col min="7941" max="7941" width="6.125" style="96" bestFit="1" customWidth="1"/>
    <col min="7942" max="7942" width="6.375" style="96" customWidth="1"/>
    <col min="7943" max="7943" width="7.375" style="96" bestFit="1" customWidth="1"/>
    <col min="7944" max="7945" width="6.125" style="96" bestFit="1" customWidth="1"/>
    <col min="7946" max="7946" width="7.375" style="96" bestFit="1" customWidth="1"/>
    <col min="7947" max="7947" width="6.375" style="96" bestFit="1" customWidth="1"/>
    <col min="7948" max="7948" width="6.875" style="96" bestFit="1" customWidth="1"/>
    <col min="7949" max="7949" width="6.25" style="96" bestFit="1" customWidth="1"/>
    <col min="7950" max="7950" width="6.375" style="96" bestFit="1" customWidth="1"/>
    <col min="7951" max="8191" width="9" style="96"/>
    <col min="8192" max="8192" width="2.625" style="96" bestFit="1" customWidth="1"/>
    <col min="8193" max="8193" width="12.375" style="96" bestFit="1" customWidth="1"/>
    <col min="8194" max="8194" width="2.625" style="96" bestFit="1" customWidth="1"/>
    <col min="8195" max="8195" width="6.125" style="96" bestFit="1" customWidth="1"/>
    <col min="8196" max="8196" width="8.125" style="96" bestFit="1" customWidth="1"/>
    <col min="8197" max="8197" width="6.125" style="96" bestFit="1" customWidth="1"/>
    <col min="8198" max="8198" width="6.375" style="96" customWidth="1"/>
    <col min="8199" max="8199" width="7.375" style="96" bestFit="1" customWidth="1"/>
    <col min="8200" max="8201" width="6.125" style="96" bestFit="1" customWidth="1"/>
    <col min="8202" max="8202" width="7.375" style="96" bestFit="1" customWidth="1"/>
    <col min="8203" max="8203" width="6.375" style="96" bestFit="1" customWidth="1"/>
    <col min="8204" max="8204" width="6.875" style="96" bestFit="1" customWidth="1"/>
    <col min="8205" max="8205" width="6.25" style="96" bestFit="1" customWidth="1"/>
    <col min="8206" max="8206" width="6.375" style="96" bestFit="1" customWidth="1"/>
    <col min="8207" max="8447" width="9" style="96"/>
    <col min="8448" max="8448" width="2.625" style="96" bestFit="1" customWidth="1"/>
    <col min="8449" max="8449" width="12.375" style="96" bestFit="1" customWidth="1"/>
    <col min="8450" max="8450" width="2.625" style="96" bestFit="1" customWidth="1"/>
    <col min="8451" max="8451" width="6.125" style="96" bestFit="1" customWidth="1"/>
    <col min="8452" max="8452" width="8.125" style="96" bestFit="1" customWidth="1"/>
    <col min="8453" max="8453" width="6.125" style="96" bestFit="1" customWidth="1"/>
    <col min="8454" max="8454" width="6.375" style="96" customWidth="1"/>
    <col min="8455" max="8455" width="7.375" style="96" bestFit="1" customWidth="1"/>
    <col min="8456" max="8457" width="6.125" style="96" bestFit="1" customWidth="1"/>
    <col min="8458" max="8458" width="7.375" style="96" bestFit="1" customWidth="1"/>
    <col min="8459" max="8459" width="6.375" style="96" bestFit="1" customWidth="1"/>
    <col min="8460" max="8460" width="6.875" style="96" bestFit="1" customWidth="1"/>
    <col min="8461" max="8461" width="6.25" style="96" bestFit="1" customWidth="1"/>
    <col min="8462" max="8462" width="6.375" style="96" bestFit="1" customWidth="1"/>
    <col min="8463" max="8703" width="9" style="96"/>
    <col min="8704" max="8704" width="2.625" style="96" bestFit="1" customWidth="1"/>
    <col min="8705" max="8705" width="12.375" style="96" bestFit="1" customWidth="1"/>
    <col min="8706" max="8706" width="2.625" style="96" bestFit="1" customWidth="1"/>
    <col min="8707" max="8707" width="6.125" style="96" bestFit="1" customWidth="1"/>
    <col min="8708" max="8708" width="8.125" style="96" bestFit="1" customWidth="1"/>
    <col min="8709" max="8709" width="6.125" style="96" bestFit="1" customWidth="1"/>
    <col min="8710" max="8710" width="6.375" style="96" customWidth="1"/>
    <col min="8711" max="8711" width="7.375" style="96" bestFit="1" customWidth="1"/>
    <col min="8712" max="8713" width="6.125" style="96" bestFit="1" customWidth="1"/>
    <col min="8714" max="8714" width="7.375" style="96" bestFit="1" customWidth="1"/>
    <col min="8715" max="8715" width="6.375" style="96" bestFit="1" customWidth="1"/>
    <col min="8716" max="8716" width="6.875" style="96" bestFit="1" customWidth="1"/>
    <col min="8717" max="8717" width="6.25" style="96" bestFit="1" customWidth="1"/>
    <col min="8718" max="8718" width="6.375" style="96" bestFit="1" customWidth="1"/>
    <col min="8719" max="8959" width="9" style="96"/>
    <col min="8960" max="8960" width="2.625" style="96" bestFit="1" customWidth="1"/>
    <col min="8961" max="8961" width="12.375" style="96" bestFit="1" customWidth="1"/>
    <col min="8962" max="8962" width="2.625" style="96" bestFit="1" customWidth="1"/>
    <col min="8963" max="8963" width="6.125" style="96" bestFit="1" customWidth="1"/>
    <col min="8964" max="8964" width="8.125" style="96" bestFit="1" customWidth="1"/>
    <col min="8965" max="8965" width="6.125" style="96" bestFit="1" customWidth="1"/>
    <col min="8966" max="8966" width="6.375" style="96" customWidth="1"/>
    <col min="8967" max="8967" width="7.375" style="96" bestFit="1" customWidth="1"/>
    <col min="8968" max="8969" width="6.125" style="96" bestFit="1" customWidth="1"/>
    <col min="8970" max="8970" width="7.375" style="96" bestFit="1" customWidth="1"/>
    <col min="8971" max="8971" width="6.375" style="96" bestFit="1" customWidth="1"/>
    <col min="8972" max="8972" width="6.875" style="96" bestFit="1" customWidth="1"/>
    <col min="8973" max="8973" width="6.25" style="96" bestFit="1" customWidth="1"/>
    <col min="8974" max="8974" width="6.375" style="96" bestFit="1" customWidth="1"/>
    <col min="8975" max="9215" width="9" style="96"/>
    <col min="9216" max="9216" width="2.625" style="96" bestFit="1" customWidth="1"/>
    <col min="9217" max="9217" width="12.375" style="96" bestFit="1" customWidth="1"/>
    <col min="9218" max="9218" width="2.625" style="96" bestFit="1" customWidth="1"/>
    <col min="9219" max="9219" width="6.125" style="96" bestFit="1" customWidth="1"/>
    <col min="9220" max="9220" width="8.125" style="96" bestFit="1" customWidth="1"/>
    <col min="9221" max="9221" width="6.125" style="96" bestFit="1" customWidth="1"/>
    <col min="9222" max="9222" width="6.375" style="96" customWidth="1"/>
    <col min="9223" max="9223" width="7.375" style="96" bestFit="1" customWidth="1"/>
    <col min="9224" max="9225" width="6.125" style="96" bestFit="1" customWidth="1"/>
    <col min="9226" max="9226" width="7.375" style="96" bestFit="1" customWidth="1"/>
    <col min="9227" max="9227" width="6.375" style="96" bestFit="1" customWidth="1"/>
    <col min="9228" max="9228" width="6.875" style="96" bestFit="1" customWidth="1"/>
    <col min="9229" max="9229" width="6.25" style="96" bestFit="1" customWidth="1"/>
    <col min="9230" max="9230" width="6.375" style="96" bestFit="1" customWidth="1"/>
    <col min="9231" max="9471" width="9" style="96"/>
    <col min="9472" max="9472" width="2.625" style="96" bestFit="1" customWidth="1"/>
    <col min="9473" max="9473" width="12.375" style="96" bestFit="1" customWidth="1"/>
    <col min="9474" max="9474" width="2.625" style="96" bestFit="1" customWidth="1"/>
    <col min="9475" max="9475" width="6.125" style="96" bestFit="1" customWidth="1"/>
    <col min="9476" max="9476" width="8.125" style="96" bestFit="1" customWidth="1"/>
    <col min="9477" max="9477" width="6.125" style="96" bestFit="1" customWidth="1"/>
    <col min="9478" max="9478" width="6.375" style="96" customWidth="1"/>
    <col min="9479" max="9479" width="7.375" style="96" bestFit="1" customWidth="1"/>
    <col min="9480" max="9481" width="6.125" style="96" bestFit="1" customWidth="1"/>
    <col min="9482" max="9482" width="7.375" style="96" bestFit="1" customWidth="1"/>
    <col min="9483" max="9483" width="6.375" style="96" bestFit="1" customWidth="1"/>
    <col min="9484" max="9484" width="6.875" style="96" bestFit="1" customWidth="1"/>
    <col min="9485" max="9485" width="6.25" style="96" bestFit="1" customWidth="1"/>
    <col min="9486" max="9486" width="6.375" style="96" bestFit="1" customWidth="1"/>
    <col min="9487" max="9727" width="9" style="96"/>
    <col min="9728" max="9728" width="2.625" style="96" bestFit="1" customWidth="1"/>
    <col min="9729" max="9729" width="12.375" style="96" bestFit="1" customWidth="1"/>
    <col min="9730" max="9730" width="2.625" style="96" bestFit="1" customWidth="1"/>
    <col min="9731" max="9731" width="6.125" style="96" bestFit="1" customWidth="1"/>
    <col min="9732" max="9732" width="8.125" style="96" bestFit="1" customWidth="1"/>
    <col min="9733" max="9733" width="6.125" style="96" bestFit="1" customWidth="1"/>
    <col min="9734" max="9734" width="6.375" style="96" customWidth="1"/>
    <col min="9735" max="9735" width="7.375" style="96" bestFit="1" customWidth="1"/>
    <col min="9736" max="9737" width="6.125" style="96" bestFit="1" customWidth="1"/>
    <col min="9738" max="9738" width="7.375" style="96" bestFit="1" customWidth="1"/>
    <col min="9739" max="9739" width="6.375" style="96" bestFit="1" customWidth="1"/>
    <col min="9740" max="9740" width="6.875" style="96" bestFit="1" customWidth="1"/>
    <col min="9741" max="9741" width="6.25" style="96" bestFit="1" customWidth="1"/>
    <col min="9742" max="9742" width="6.375" style="96" bestFit="1" customWidth="1"/>
    <col min="9743" max="9983" width="9" style="96"/>
    <col min="9984" max="9984" width="2.625" style="96" bestFit="1" customWidth="1"/>
    <col min="9985" max="9985" width="12.375" style="96" bestFit="1" customWidth="1"/>
    <col min="9986" max="9986" width="2.625" style="96" bestFit="1" customWidth="1"/>
    <col min="9987" max="9987" width="6.125" style="96" bestFit="1" customWidth="1"/>
    <col min="9988" max="9988" width="8.125" style="96" bestFit="1" customWidth="1"/>
    <col min="9989" max="9989" width="6.125" style="96" bestFit="1" customWidth="1"/>
    <col min="9990" max="9990" width="6.375" style="96" customWidth="1"/>
    <col min="9991" max="9991" width="7.375" style="96" bestFit="1" customWidth="1"/>
    <col min="9992" max="9993" width="6.125" style="96" bestFit="1" customWidth="1"/>
    <col min="9994" max="9994" width="7.375" style="96" bestFit="1" customWidth="1"/>
    <col min="9995" max="9995" width="6.375" style="96" bestFit="1" customWidth="1"/>
    <col min="9996" max="9996" width="6.875" style="96" bestFit="1" customWidth="1"/>
    <col min="9997" max="9997" width="6.25" style="96" bestFit="1" customWidth="1"/>
    <col min="9998" max="9998" width="6.375" style="96" bestFit="1" customWidth="1"/>
    <col min="9999" max="10239" width="9" style="96"/>
    <col min="10240" max="10240" width="2.625" style="96" bestFit="1" customWidth="1"/>
    <col min="10241" max="10241" width="12.375" style="96" bestFit="1" customWidth="1"/>
    <col min="10242" max="10242" width="2.625" style="96" bestFit="1" customWidth="1"/>
    <col min="10243" max="10243" width="6.125" style="96" bestFit="1" customWidth="1"/>
    <col min="10244" max="10244" width="8.125" style="96" bestFit="1" customWidth="1"/>
    <col min="10245" max="10245" width="6.125" style="96" bestFit="1" customWidth="1"/>
    <col min="10246" max="10246" width="6.375" style="96" customWidth="1"/>
    <col min="10247" max="10247" width="7.375" style="96" bestFit="1" customWidth="1"/>
    <col min="10248" max="10249" width="6.125" style="96" bestFit="1" customWidth="1"/>
    <col min="10250" max="10250" width="7.375" style="96" bestFit="1" customWidth="1"/>
    <col min="10251" max="10251" width="6.375" style="96" bestFit="1" customWidth="1"/>
    <col min="10252" max="10252" width="6.875" style="96" bestFit="1" customWidth="1"/>
    <col min="10253" max="10253" width="6.25" style="96" bestFit="1" customWidth="1"/>
    <col min="10254" max="10254" width="6.375" style="96" bestFit="1" customWidth="1"/>
    <col min="10255" max="10495" width="9" style="96"/>
    <col min="10496" max="10496" width="2.625" style="96" bestFit="1" customWidth="1"/>
    <col min="10497" max="10497" width="12.375" style="96" bestFit="1" customWidth="1"/>
    <col min="10498" max="10498" width="2.625" style="96" bestFit="1" customWidth="1"/>
    <col min="10499" max="10499" width="6.125" style="96" bestFit="1" customWidth="1"/>
    <col min="10500" max="10500" width="8.125" style="96" bestFit="1" customWidth="1"/>
    <col min="10501" max="10501" width="6.125" style="96" bestFit="1" customWidth="1"/>
    <col min="10502" max="10502" width="6.375" style="96" customWidth="1"/>
    <col min="10503" max="10503" width="7.375" style="96" bestFit="1" customWidth="1"/>
    <col min="10504" max="10505" width="6.125" style="96" bestFit="1" customWidth="1"/>
    <col min="10506" max="10506" width="7.375" style="96" bestFit="1" customWidth="1"/>
    <col min="10507" max="10507" width="6.375" style="96" bestFit="1" customWidth="1"/>
    <col min="10508" max="10508" width="6.875" style="96" bestFit="1" customWidth="1"/>
    <col min="10509" max="10509" width="6.25" style="96" bestFit="1" customWidth="1"/>
    <col min="10510" max="10510" width="6.375" style="96" bestFit="1" customWidth="1"/>
    <col min="10511" max="10751" width="9" style="96"/>
    <col min="10752" max="10752" width="2.625" style="96" bestFit="1" customWidth="1"/>
    <col min="10753" max="10753" width="12.375" style="96" bestFit="1" customWidth="1"/>
    <col min="10754" max="10754" width="2.625" style="96" bestFit="1" customWidth="1"/>
    <col min="10755" max="10755" width="6.125" style="96" bestFit="1" customWidth="1"/>
    <col min="10756" max="10756" width="8.125" style="96" bestFit="1" customWidth="1"/>
    <col min="10757" max="10757" width="6.125" style="96" bestFit="1" customWidth="1"/>
    <col min="10758" max="10758" width="6.375" style="96" customWidth="1"/>
    <col min="10759" max="10759" width="7.375" style="96" bestFit="1" customWidth="1"/>
    <col min="10760" max="10761" width="6.125" style="96" bestFit="1" customWidth="1"/>
    <col min="10762" max="10762" width="7.375" style="96" bestFit="1" customWidth="1"/>
    <col min="10763" max="10763" width="6.375" style="96" bestFit="1" customWidth="1"/>
    <col min="10764" max="10764" width="6.875" style="96" bestFit="1" customWidth="1"/>
    <col min="10765" max="10765" width="6.25" style="96" bestFit="1" customWidth="1"/>
    <col min="10766" max="10766" width="6.375" style="96" bestFit="1" customWidth="1"/>
    <col min="10767" max="11007" width="9" style="96"/>
    <col min="11008" max="11008" width="2.625" style="96" bestFit="1" customWidth="1"/>
    <col min="11009" max="11009" width="12.375" style="96" bestFit="1" customWidth="1"/>
    <col min="11010" max="11010" width="2.625" style="96" bestFit="1" customWidth="1"/>
    <col min="11011" max="11011" width="6.125" style="96" bestFit="1" customWidth="1"/>
    <col min="11012" max="11012" width="8.125" style="96" bestFit="1" customWidth="1"/>
    <col min="11013" max="11013" width="6.125" style="96" bestFit="1" customWidth="1"/>
    <col min="11014" max="11014" width="6.375" style="96" customWidth="1"/>
    <col min="11015" max="11015" width="7.375" style="96" bestFit="1" customWidth="1"/>
    <col min="11016" max="11017" width="6.125" style="96" bestFit="1" customWidth="1"/>
    <col min="11018" max="11018" width="7.375" style="96" bestFit="1" customWidth="1"/>
    <col min="11019" max="11019" width="6.375" style="96" bestFit="1" customWidth="1"/>
    <col min="11020" max="11020" width="6.875" style="96" bestFit="1" customWidth="1"/>
    <col min="11021" max="11021" width="6.25" style="96" bestFit="1" customWidth="1"/>
    <col min="11022" max="11022" width="6.375" style="96" bestFit="1" customWidth="1"/>
    <col min="11023" max="11263" width="9" style="96"/>
    <col min="11264" max="11264" width="2.625" style="96" bestFit="1" customWidth="1"/>
    <col min="11265" max="11265" width="12.375" style="96" bestFit="1" customWidth="1"/>
    <col min="11266" max="11266" width="2.625" style="96" bestFit="1" customWidth="1"/>
    <col min="11267" max="11267" width="6.125" style="96" bestFit="1" customWidth="1"/>
    <col min="11268" max="11268" width="8.125" style="96" bestFit="1" customWidth="1"/>
    <col min="11269" max="11269" width="6.125" style="96" bestFit="1" customWidth="1"/>
    <col min="11270" max="11270" width="6.375" style="96" customWidth="1"/>
    <col min="11271" max="11271" width="7.375" style="96" bestFit="1" customWidth="1"/>
    <col min="11272" max="11273" width="6.125" style="96" bestFit="1" customWidth="1"/>
    <col min="11274" max="11274" width="7.375" style="96" bestFit="1" customWidth="1"/>
    <col min="11275" max="11275" width="6.375" style="96" bestFit="1" customWidth="1"/>
    <col min="11276" max="11276" width="6.875" style="96" bestFit="1" customWidth="1"/>
    <col min="11277" max="11277" width="6.25" style="96" bestFit="1" customWidth="1"/>
    <col min="11278" max="11278" width="6.375" style="96" bestFit="1" customWidth="1"/>
    <col min="11279" max="11519" width="9" style="96"/>
    <col min="11520" max="11520" width="2.625" style="96" bestFit="1" customWidth="1"/>
    <col min="11521" max="11521" width="12.375" style="96" bestFit="1" customWidth="1"/>
    <col min="11522" max="11522" width="2.625" style="96" bestFit="1" customWidth="1"/>
    <col min="11523" max="11523" width="6.125" style="96" bestFit="1" customWidth="1"/>
    <col min="11524" max="11524" width="8.125" style="96" bestFit="1" customWidth="1"/>
    <col min="11525" max="11525" width="6.125" style="96" bestFit="1" customWidth="1"/>
    <col min="11526" max="11526" width="6.375" style="96" customWidth="1"/>
    <col min="11527" max="11527" width="7.375" style="96" bestFit="1" customWidth="1"/>
    <col min="11528" max="11529" width="6.125" style="96" bestFit="1" customWidth="1"/>
    <col min="11530" max="11530" width="7.375" style="96" bestFit="1" customWidth="1"/>
    <col min="11531" max="11531" width="6.375" style="96" bestFit="1" customWidth="1"/>
    <col min="11532" max="11532" width="6.875" style="96" bestFit="1" customWidth="1"/>
    <col min="11533" max="11533" width="6.25" style="96" bestFit="1" customWidth="1"/>
    <col min="11534" max="11534" width="6.375" style="96" bestFit="1" customWidth="1"/>
    <col min="11535" max="11775" width="9" style="96"/>
    <col min="11776" max="11776" width="2.625" style="96" bestFit="1" customWidth="1"/>
    <col min="11777" max="11777" width="12.375" style="96" bestFit="1" customWidth="1"/>
    <col min="11778" max="11778" width="2.625" style="96" bestFit="1" customWidth="1"/>
    <col min="11779" max="11779" width="6.125" style="96" bestFit="1" customWidth="1"/>
    <col min="11780" max="11780" width="8.125" style="96" bestFit="1" customWidth="1"/>
    <col min="11781" max="11781" width="6.125" style="96" bestFit="1" customWidth="1"/>
    <col min="11782" max="11782" width="6.375" style="96" customWidth="1"/>
    <col min="11783" max="11783" width="7.375" style="96" bestFit="1" customWidth="1"/>
    <col min="11784" max="11785" width="6.125" style="96" bestFit="1" customWidth="1"/>
    <col min="11786" max="11786" width="7.375" style="96" bestFit="1" customWidth="1"/>
    <col min="11787" max="11787" width="6.375" style="96" bestFit="1" customWidth="1"/>
    <col min="11788" max="11788" width="6.875" style="96" bestFit="1" customWidth="1"/>
    <col min="11789" max="11789" width="6.25" style="96" bestFit="1" customWidth="1"/>
    <col min="11790" max="11790" width="6.375" style="96" bestFit="1" customWidth="1"/>
    <col min="11791" max="12031" width="9" style="96"/>
    <col min="12032" max="12032" width="2.625" style="96" bestFit="1" customWidth="1"/>
    <col min="12033" max="12033" width="12.375" style="96" bestFit="1" customWidth="1"/>
    <col min="12034" max="12034" width="2.625" style="96" bestFit="1" customWidth="1"/>
    <col min="12035" max="12035" width="6.125" style="96" bestFit="1" customWidth="1"/>
    <col min="12036" max="12036" width="8.125" style="96" bestFit="1" customWidth="1"/>
    <col min="12037" max="12037" width="6.125" style="96" bestFit="1" customWidth="1"/>
    <col min="12038" max="12038" width="6.375" style="96" customWidth="1"/>
    <col min="12039" max="12039" width="7.375" style="96" bestFit="1" customWidth="1"/>
    <col min="12040" max="12041" width="6.125" style="96" bestFit="1" customWidth="1"/>
    <col min="12042" max="12042" width="7.375" style="96" bestFit="1" customWidth="1"/>
    <col min="12043" max="12043" width="6.375" style="96" bestFit="1" customWidth="1"/>
    <col min="12044" max="12044" width="6.875" style="96" bestFit="1" customWidth="1"/>
    <col min="12045" max="12045" width="6.25" style="96" bestFit="1" customWidth="1"/>
    <col min="12046" max="12046" width="6.375" style="96" bestFit="1" customWidth="1"/>
    <col min="12047" max="12287" width="9" style="96"/>
    <col min="12288" max="12288" width="2.625" style="96" bestFit="1" customWidth="1"/>
    <col min="12289" max="12289" width="12.375" style="96" bestFit="1" customWidth="1"/>
    <col min="12290" max="12290" width="2.625" style="96" bestFit="1" customWidth="1"/>
    <col min="12291" max="12291" width="6.125" style="96" bestFit="1" customWidth="1"/>
    <col min="12292" max="12292" width="8.125" style="96" bestFit="1" customWidth="1"/>
    <col min="12293" max="12293" width="6.125" style="96" bestFit="1" customWidth="1"/>
    <col min="12294" max="12294" width="6.375" style="96" customWidth="1"/>
    <col min="12295" max="12295" width="7.375" style="96" bestFit="1" customWidth="1"/>
    <col min="12296" max="12297" width="6.125" style="96" bestFit="1" customWidth="1"/>
    <col min="12298" max="12298" width="7.375" style="96" bestFit="1" customWidth="1"/>
    <col min="12299" max="12299" width="6.375" style="96" bestFit="1" customWidth="1"/>
    <col min="12300" max="12300" width="6.875" style="96" bestFit="1" customWidth="1"/>
    <col min="12301" max="12301" width="6.25" style="96" bestFit="1" customWidth="1"/>
    <col min="12302" max="12302" width="6.375" style="96" bestFit="1" customWidth="1"/>
    <col min="12303" max="12543" width="9" style="96"/>
    <col min="12544" max="12544" width="2.625" style="96" bestFit="1" customWidth="1"/>
    <col min="12545" max="12545" width="12.375" style="96" bestFit="1" customWidth="1"/>
    <col min="12546" max="12546" width="2.625" style="96" bestFit="1" customWidth="1"/>
    <col min="12547" max="12547" width="6.125" style="96" bestFit="1" customWidth="1"/>
    <col min="12548" max="12548" width="8.125" style="96" bestFit="1" customWidth="1"/>
    <col min="12549" max="12549" width="6.125" style="96" bestFit="1" customWidth="1"/>
    <col min="12550" max="12550" width="6.375" style="96" customWidth="1"/>
    <col min="12551" max="12551" width="7.375" style="96" bestFit="1" customWidth="1"/>
    <col min="12552" max="12553" width="6.125" style="96" bestFit="1" customWidth="1"/>
    <col min="12554" max="12554" width="7.375" style="96" bestFit="1" customWidth="1"/>
    <col min="12555" max="12555" width="6.375" style="96" bestFit="1" customWidth="1"/>
    <col min="12556" max="12556" width="6.875" style="96" bestFit="1" customWidth="1"/>
    <col min="12557" max="12557" width="6.25" style="96" bestFit="1" customWidth="1"/>
    <col min="12558" max="12558" width="6.375" style="96" bestFit="1" customWidth="1"/>
    <col min="12559" max="12799" width="9" style="96"/>
    <col min="12800" max="12800" width="2.625" style="96" bestFit="1" customWidth="1"/>
    <col min="12801" max="12801" width="12.375" style="96" bestFit="1" customWidth="1"/>
    <col min="12802" max="12802" width="2.625" style="96" bestFit="1" customWidth="1"/>
    <col min="12803" max="12803" width="6.125" style="96" bestFit="1" customWidth="1"/>
    <col min="12804" max="12804" width="8.125" style="96" bestFit="1" customWidth="1"/>
    <col min="12805" max="12805" width="6.125" style="96" bestFit="1" customWidth="1"/>
    <col min="12806" max="12806" width="6.375" style="96" customWidth="1"/>
    <col min="12807" max="12807" width="7.375" style="96" bestFit="1" customWidth="1"/>
    <col min="12808" max="12809" width="6.125" style="96" bestFit="1" customWidth="1"/>
    <col min="12810" max="12810" width="7.375" style="96" bestFit="1" customWidth="1"/>
    <col min="12811" max="12811" width="6.375" style="96" bestFit="1" customWidth="1"/>
    <col min="12812" max="12812" width="6.875" style="96" bestFit="1" customWidth="1"/>
    <col min="12813" max="12813" width="6.25" style="96" bestFit="1" customWidth="1"/>
    <col min="12814" max="12814" width="6.375" style="96" bestFit="1" customWidth="1"/>
    <col min="12815" max="13055" width="9" style="96"/>
    <col min="13056" max="13056" width="2.625" style="96" bestFit="1" customWidth="1"/>
    <col min="13057" max="13057" width="12.375" style="96" bestFit="1" customWidth="1"/>
    <col min="13058" max="13058" width="2.625" style="96" bestFit="1" customWidth="1"/>
    <col min="13059" max="13059" width="6.125" style="96" bestFit="1" customWidth="1"/>
    <col min="13060" max="13060" width="8.125" style="96" bestFit="1" customWidth="1"/>
    <col min="13061" max="13061" width="6.125" style="96" bestFit="1" customWidth="1"/>
    <col min="13062" max="13062" width="6.375" style="96" customWidth="1"/>
    <col min="13063" max="13063" width="7.375" style="96" bestFit="1" customWidth="1"/>
    <col min="13064" max="13065" width="6.125" style="96" bestFit="1" customWidth="1"/>
    <col min="13066" max="13066" width="7.375" style="96" bestFit="1" customWidth="1"/>
    <col min="13067" max="13067" width="6.375" style="96" bestFit="1" customWidth="1"/>
    <col min="13068" max="13068" width="6.875" style="96" bestFit="1" customWidth="1"/>
    <col min="13069" max="13069" width="6.25" style="96" bestFit="1" customWidth="1"/>
    <col min="13070" max="13070" width="6.375" style="96" bestFit="1" customWidth="1"/>
    <col min="13071" max="13311" width="9" style="96"/>
    <col min="13312" max="13312" width="2.625" style="96" bestFit="1" customWidth="1"/>
    <col min="13313" max="13313" width="12.375" style="96" bestFit="1" customWidth="1"/>
    <col min="13314" max="13314" width="2.625" style="96" bestFit="1" customWidth="1"/>
    <col min="13315" max="13315" width="6.125" style="96" bestFit="1" customWidth="1"/>
    <col min="13316" max="13316" width="8.125" style="96" bestFit="1" customWidth="1"/>
    <col min="13317" max="13317" width="6.125" style="96" bestFit="1" customWidth="1"/>
    <col min="13318" max="13318" width="6.375" style="96" customWidth="1"/>
    <col min="13319" max="13319" width="7.375" style="96" bestFit="1" customWidth="1"/>
    <col min="13320" max="13321" width="6.125" style="96" bestFit="1" customWidth="1"/>
    <col min="13322" max="13322" width="7.375" style="96" bestFit="1" customWidth="1"/>
    <col min="13323" max="13323" width="6.375" style="96" bestFit="1" customWidth="1"/>
    <col min="13324" max="13324" width="6.875" style="96" bestFit="1" customWidth="1"/>
    <col min="13325" max="13325" width="6.25" style="96" bestFit="1" customWidth="1"/>
    <col min="13326" max="13326" width="6.375" style="96" bestFit="1" customWidth="1"/>
    <col min="13327" max="13567" width="9" style="96"/>
    <col min="13568" max="13568" width="2.625" style="96" bestFit="1" customWidth="1"/>
    <col min="13569" max="13569" width="12.375" style="96" bestFit="1" customWidth="1"/>
    <col min="13570" max="13570" width="2.625" style="96" bestFit="1" customWidth="1"/>
    <col min="13571" max="13571" width="6.125" style="96" bestFit="1" customWidth="1"/>
    <col min="13572" max="13572" width="8.125" style="96" bestFit="1" customWidth="1"/>
    <col min="13573" max="13573" width="6.125" style="96" bestFit="1" customWidth="1"/>
    <col min="13574" max="13574" width="6.375" style="96" customWidth="1"/>
    <col min="13575" max="13575" width="7.375" style="96" bestFit="1" customWidth="1"/>
    <col min="13576" max="13577" width="6.125" style="96" bestFit="1" customWidth="1"/>
    <col min="13578" max="13578" width="7.375" style="96" bestFit="1" customWidth="1"/>
    <col min="13579" max="13579" width="6.375" style="96" bestFit="1" customWidth="1"/>
    <col min="13580" max="13580" width="6.875" style="96" bestFit="1" customWidth="1"/>
    <col min="13581" max="13581" width="6.25" style="96" bestFit="1" customWidth="1"/>
    <col min="13582" max="13582" width="6.375" style="96" bestFit="1" customWidth="1"/>
    <col min="13583" max="13823" width="9" style="96"/>
    <col min="13824" max="13824" width="2.625" style="96" bestFit="1" customWidth="1"/>
    <col min="13825" max="13825" width="12.375" style="96" bestFit="1" customWidth="1"/>
    <col min="13826" max="13826" width="2.625" style="96" bestFit="1" customWidth="1"/>
    <col min="13827" max="13827" width="6.125" style="96" bestFit="1" customWidth="1"/>
    <col min="13828" max="13828" width="8.125" style="96" bestFit="1" customWidth="1"/>
    <col min="13829" max="13829" width="6.125" style="96" bestFit="1" customWidth="1"/>
    <col min="13830" max="13830" width="6.375" style="96" customWidth="1"/>
    <col min="13831" max="13831" width="7.375" style="96" bestFit="1" customWidth="1"/>
    <col min="13832" max="13833" width="6.125" style="96" bestFit="1" customWidth="1"/>
    <col min="13834" max="13834" width="7.375" style="96" bestFit="1" customWidth="1"/>
    <col min="13835" max="13835" width="6.375" style="96" bestFit="1" customWidth="1"/>
    <col min="13836" max="13836" width="6.875" style="96" bestFit="1" customWidth="1"/>
    <col min="13837" max="13837" width="6.25" style="96" bestFit="1" customWidth="1"/>
    <col min="13838" max="13838" width="6.375" style="96" bestFit="1" customWidth="1"/>
    <col min="13839" max="14079" width="9" style="96"/>
    <col min="14080" max="14080" width="2.625" style="96" bestFit="1" customWidth="1"/>
    <col min="14081" max="14081" width="12.375" style="96" bestFit="1" customWidth="1"/>
    <col min="14082" max="14082" width="2.625" style="96" bestFit="1" customWidth="1"/>
    <col min="14083" max="14083" width="6.125" style="96" bestFit="1" customWidth="1"/>
    <col min="14084" max="14084" width="8.125" style="96" bestFit="1" customWidth="1"/>
    <col min="14085" max="14085" width="6.125" style="96" bestFit="1" customWidth="1"/>
    <col min="14086" max="14086" width="6.375" style="96" customWidth="1"/>
    <col min="14087" max="14087" width="7.375" style="96" bestFit="1" customWidth="1"/>
    <col min="14088" max="14089" width="6.125" style="96" bestFit="1" customWidth="1"/>
    <col min="14090" max="14090" width="7.375" style="96" bestFit="1" customWidth="1"/>
    <col min="14091" max="14091" width="6.375" style="96" bestFit="1" customWidth="1"/>
    <col min="14092" max="14092" width="6.875" style="96" bestFit="1" customWidth="1"/>
    <col min="14093" max="14093" width="6.25" style="96" bestFit="1" customWidth="1"/>
    <col min="14094" max="14094" width="6.375" style="96" bestFit="1" customWidth="1"/>
    <col min="14095" max="14335" width="9" style="96"/>
    <col min="14336" max="14336" width="2.625" style="96" bestFit="1" customWidth="1"/>
    <col min="14337" max="14337" width="12.375" style="96" bestFit="1" customWidth="1"/>
    <col min="14338" max="14338" width="2.625" style="96" bestFit="1" customWidth="1"/>
    <col min="14339" max="14339" width="6.125" style="96" bestFit="1" customWidth="1"/>
    <col min="14340" max="14340" width="8.125" style="96" bestFit="1" customWidth="1"/>
    <col min="14341" max="14341" width="6.125" style="96" bestFit="1" customWidth="1"/>
    <col min="14342" max="14342" width="6.375" style="96" customWidth="1"/>
    <col min="14343" max="14343" width="7.375" style="96" bestFit="1" customWidth="1"/>
    <col min="14344" max="14345" width="6.125" style="96" bestFit="1" customWidth="1"/>
    <col min="14346" max="14346" width="7.375" style="96" bestFit="1" customWidth="1"/>
    <col min="14347" max="14347" width="6.375" style="96" bestFit="1" customWidth="1"/>
    <col min="14348" max="14348" width="6.875" style="96" bestFit="1" customWidth="1"/>
    <col min="14349" max="14349" width="6.25" style="96" bestFit="1" customWidth="1"/>
    <col min="14350" max="14350" width="6.375" style="96" bestFit="1" customWidth="1"/>
    <col min="14351" max="14591" width="9" style="96"/>
    <col min="14592" max="14592" width="2.625" style="96" bestFit="1" customWidth="1"/>
    <col min="14593" max="14593" width="12.375" style="96" bestFit="1" customWidth="1"/>
    <col min="14594" max="14594" width="2.625" style="96" bestFit="1" customWidth="1"/>
    <col min="14595" max="14595" width="6.125" style="96" bestFit="1" customWidth="1"/>
    <col min="14596" max="14596" width="8.125" style="96" bestFit="1" customWidth="1"/>
    <col min="14597" max="14597" width="6.125" style="96" bestFit="1" customWidth="1"/>
    <col min="14598" max="14598" width="6.375" style="96" customWidth="1"/>
    <col min="14599" max="14599" width="7.375" style="96" bestFit="1" customWidth="1"/>
    <col min="14600" max="14601" width="6.125" style="96" bestFit="1" customWidth="1"/>
    <col min="14602" max="14602" width="7.375" style="96" bestFit="1" customWidth="1"/>
    <col min="14603" max="14603" width="6.375" style="96" bestFit="1" customWidth="1"/>
    <col min="14604" max="14604" width="6.875" style="96" bestFit="1" customWidth="1"/>
    <col min="14605" max="14605" width="6.25" style="96" bestFit="1" customWidth="1"/>
    <col min="14606" max="14606" width="6.375" style="96" bestFit="1" customWidth="1"/>
    <col min="14607" max="14847" width="9" style="96"/>
    <col min="14848" max="14848" width="2.625" style="96" bestFit="1" customWidth="1"/>
    <col min="14849" max="14849" width="12.375" style="96" bestFit="1" customWidth="1"/>
    <col min="14850" max="14850" width="2.625" style="96" bestFit="1" customWidth="1"/>
    <col min="14851" max="14851" width="6.125" style="96" bestFit="1" customWidth="1"/>
    <col min="14852" max="14852" width="8.125" style="96" bestFit="1" customWidth="1"/>
    <col min="14853" max="14853" width="6.125" style="96" bestFit="1" customWidth="1"/>
    <col min="14854" max="14854" width="6.375" style="96" customWidth="1"/>
    <col min="14855" max="14855" width="7.375" style="96" bestFit="1" customWidth="1"/>
    <col min="14856" max="14857" width="6.125" style="96" bestFit="1" customWidth="1"/>
    <col min="14858" max="14858" width="7.375" style="96" bestFit="1" customWidth="1"/>
    <col min="14859" max="14859" width="6.375" style="96" bestFit="1" customWidth="1"/>
    <col min="14860" max="14860" width="6.875" style="96" bestFit="1" customWidth="1"/>
    <col min="14861" max="14861" width="6.25" style="96" bestFit="1" customWidth="1"/>
    <col min="14862" max="14862" width="6.375" style="96" bestFit="1" customWidth="1"/>
    <col min="14863" max="15103" width="9" style="96"/>
    <col min="15104" max="15104" width="2.625" style="96" bestFit="1" customWidth="1"/>
    <col min="15105" max="15105" width="12.375" style="96" bestFit="1" customWidth="1"/>
    <col min="15106" max="15106" width="2.625" style="96" bestFit="1" customWidth="1"/>
    <col min="15107" max="15107" width="6.125" style="96" bestFit="1" customWidth="1"/>
    <col min="15108" max="15108" width="8.125" style="96" bestFit="1" customWidth="1"/>
    <col min="15109" max="15109" width="6.125" style="96" bestFit="1" customWidth="1"/>
    <col min="15110" max="15110" width="6.375" style="96" customWidth="1"/>
    <col min="15111" max="15111" width="7.375" style="96" bestFit="1" customWidth="1"/>
    <col min="15112" max="15113" width="6.125" style="96" bestFit="1" customWidth="1"/>
    <col min="15114" max="15114" width="7.375" style="96" bestFit="1" customWidth="1"/>
    <col min="15115" max="15115" width="6.375" style="96" bestFit="1" customWidth="1"/>
    <col min="15116" max="15116" width="6.875" style="96" bestFit="1" customWidth="1"/>
    <col min="15117" max="15117" width="6.25" style="96" bestFit="1" customWidth="1"/>
    <col min="15118" max="15118" width="6.375" style="96" bestFit="1" customWidth="1"/>
    <col min="15119" max="15359" width="9" style="96"/>
    <col min="15360" max="15360" width="2.625" style="96" bestFit="1" customWidth="1"/>
    <col min="15361" max="15361" width="12.375" style="96" bestFit="1" customWidth="1"/>
    <col min="15362" max="15362" width="2.625" style="96" bestFit="1" customWidth="1"/>
    <col min="15363" max="15363" width="6.125" style="96" bestFit="1" customWidth="1"/>
    <col min="15364" max="15364" width="8.125" style="96" bestFit="1" customWidth="1"/>
    <col min="15365" max="15365" width="6.125" style="96" bestFit="1" customWidth="1"/>
    <col min="15366" max="15366" width="6.375" style="96" customWidth="1"/>
    <col min="15367" max="15367" width="7.375" style="96" bestFit="1" customWidth="1"/>
    <col min="15368" max="15369" width="6.125" style="96" bestFit="1" customWidth="1"/>
    <col min="15370" max="15370" width="7.375" style="96" bestFit="1" customWidth="1"/>
    <col min="15371" max="15371" width="6.375" style="96" bestFit="1" customWidth="1"/>
    <col min="15372" max="15372" width="6.875" style="96" bestFit="1" customWidth="1"/>
    <col min="15373" max="15373" width="6.25" style="96" bestFit="1" customWidth="1"/>
    <col min="15374" max="15374" width="6.375" style="96" bestFit="1" customWidth="1"/>
    <col min="15375" max="15615" width="9" style="96"/>
    <col min="15616" max="15616" width="2.625" style="96" bestFit="1" customWidth="1"/>
    <col min="15617" max="15617" width="12.375" style="96" bestFit="1" customWidth="1"/>
    <col min="15618" max="15618" width="2.625" style="96" bestFit="1" customWidth="1"/>
    <col min="15619" max="15619" width="6.125" style="96" bestFit="1" customWidth="1"/>
    <col min="15620" max="15620" width="8.125" style="96" bestFit="1" customWidth="1"/>
    <col min="15621" max="15621" width="6.125" style="96" bestFit="1" customWidth="1"/>
    <col min="15622" max="15622" width="6.375" style="96" customWidth="1"/>
    <col min="15623" max="15623" width="7.375" style="96" bestFit="1" customWidth="1"/>
    <col min="15624" max="15625" width="6.125" style="96" bestFit="1" customWidth="1"/>
    <col min="15626" max="15626" width="7.375" style="96" bestFit="1" customWidth="1"/>
    <col min="15627" max="15627" width="6.375" style="96" bestFit="1" customWidth="1"/>
    <col min="15628" max="15628" width="6.875" style="96" bestFit="1" customWidth="1"/>
    <col min="15629" max="15629" width="6.25" style="96" bestFit="1" customWidth="1"/>
    <col min="15630" max="15630" width="6.375" style="96" bestFit="1" customWidth="1"/>
    <col min="15631" max="15871" width="9" style="96"/>
    <col min="15872" max="15872" width="2.625" style="96" bestFit="1" customWidth="1"/>
    <col min="15873" max="15873" width="12.375" style="96" bestFit="1" customWidth="1"/>
    <col min="15874" max="15874" width="2.625" style="96" bestFit="1" customWidth="1"/>
    <col min="15875" max="15875" width="6.125" style="96" bestFit="1" customWidth="1"/>
    <col min="15876" max="15876" width="8.125" style="96" bestFit="1" customWidth="1"/>
    <col min="15877" max="15877" width="6.125" style="96" bestFit="1" customWidth="1"/>
    <col min="15878" max="15878" width="6.375" style="96" customWidth="1"/>
    <col min="15879" max="15879" width="7.375" style="96" bestFit="1" customWidth="1"/>
    <col min="15880" max="15881" width="6.125" style="96" bestFit="1" customWidth="1"/>
    <col min="15882" max="15882" width="7.375" style="96" bestFit="1" customWidth="1"/>
    <col min="15883" max="15883" width="6.375" style="96" bestFit="1" customWidth="1"/>
    <col min="15884" max="15884" width="6.875" style="96" bestFit="1" customWidth="1"/>
    <col min="15885" max="15885" width="6.25" style="96" bestFit="1" customWidth="1"/>
    <col min="15886" max="15886" width="6.375" style="96" bestFit="1" customWidth="1"/>
    <col min="15887" max="16127" width="9" style="96"/>
    <col min="16128" max="16128" width="2.625" style="96" bestFit="1" customWidth="1"/>
    <col min="16129" max="16129" width="12.375" style="96" bestFit="1" customWidth="1"/>
    <col min="16130" max="16130" width="2.625" style="96" bestFit="1" customWidth="1"/>
    <col min="16131" max="16131" width="6.125" style="96" bestFit="1" customWidth="1"/>
    <col min="16132" max="16132" width="8.125" style="96" bestFit="1" customWidth="1"/>
    <col min="16133" max="16133" width="6.125" style="96" bestFit="1" customWidth="1"/>
    <col min="16134" max="16134" width="6.375" style="96" customWidth="1"/>
    <col min="16135" max="16135" width="7.375" style="96" bestFit="1" customWidth="1"/>
    <col min="16136" max="16137" width="6.125" style="96" bestFit="1" customWidth="1"/>
    <col min="16138" max="16138" width="7.375" style="96" bestFit="1" customWidth="1"/>
    <col min="16139" max="16139" width="6.375" style="96" bestFit="1" customWidth="1"/>
    <col min="16140" max="16140" width="6.875" style="96" bestFit="1" customWidth="1"/>
    <col min="16141" max="16141" width="6.25" style="96" bestFit="1" customWidth="1"/>
    <col min="16142" max="16142" width="6.375" style="96" bestFit="1" customWidth="1"/>
    <col min="16143" max="16384" width="9" style="96"/>
  </cols>
  <sheetData>
    <row r="1" spans="1:14" ht="29.25" x14ac:dyDescent="0.6">
      <c r="A1" s="140" t="s">
        <v>493</v>
      </c>
      <c r="B1" s="140"/>
      <c r="C1" s="140"/>
      <c r="D1" s="140"/>
      <c r="E1" s="140"/>
      <c r="F1" s="108"/>
      <c r="G1" s="141" t="s">
        <v>494</v>
      </c>
      <c r="H1" s="141"/>
      <c r="I1" s="142">
        <v>2560</v>
      </c>
      <c r="J1" s="142"/>
    </row>
    <row r="2" spans="1:14" s="99" customFormat="1" x14ac:dyDescent="0.5">
      <c r="A2" s="97" t="s">
        <v>11</v>
      </c>
      <c r="B2" s="98" t="s">
        <v>17</v>
      </c>
      <c r="C2" s="139" t="s">
        <v>18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x14ac:dyDescent="0.5">
      <c r="A3" s="100" t="s">
        <v>416</v>
      </c>
      <c r="B3" s="100"/>
      <c r="C3" s="101" t="s">
        <v>19</v>
      </c>
      <c r="D3" s="101" t="s">
        <v>20</v>
      </c>
      <c r="E3" s="101" t="s">
        <v>21</v>
      </c>
      <c r="F3" s="101" t="s">
        <v>22</v>
      </c>
      <c r="G3" s="101" t="s">
        <v>23</v>
      </c>
      <c r="H3" s="101" t="s">
        <v>24</v>
      </c>
      <c r="I3" s="101" t="s">
        <v>25</v>
      </c>
      <c r="J3" s="101" t="s">
        <v>26</v>
      </c>
      <c r="K3" s="101" t="s">
        <v>27</v>
      </c>
      <c r="L3" s="101" t="s">
        <v>28</v>
      </c>
      <c r="M3" s="101" t="s">
        <v>29</v>
      </c>
      <c r="N3" s="101" t="s">
        <v>30</v>
      </c>
    </row>
    <row r="4" spans="1:14" x14ac:dyDescent="0.5">
      <c r="A4" s="102"/>
      <c r="B4" s="102"/>
      <c r="C4" s="103" t="s">
        <v>31</v>
      </c>
      <c r="D4" s="103" t="s">
        <v>32</v>
      </c>
      <c r="E4" s="103" t="s">
        <v>33</v>
      </c>
      <c r="F4" s="103" t="s">
        <v>34</v>
      </c>
      <c r="G4" s="103" t="s">
        <v>35</v>
      </c>
      <c r="H4" s="103" t="s">
        <v>36</v>
      </c>
      <c r="I4" s="103" t="s">
        <v>37</v>
      </c>
      <c r="J4" s="103" t="s">
        <v>38</v>
      </c>
      <c r="K4" s="103" t="s">
        <v>39</v>
      </c>
      <c r="L4" s="103" t="s">
        <v>40</v>
      </c>
      <c r="M4" s="103" t="s">
        <v>41</v>
      </c>
      <c r="N4" s="103" t="s">
        <v>42</v>
      </c>
    </row>
    <row r="5" spans="1:14" x14ac:dyDescent="0.5">
      <c r="A5" s="100" t="s">
        <v>495</v>
      </c>
      <c r="B5" s="102"/>
      <c r="C5" s="103" t="s">
        <v>43</v>
      </c>
      <c r="D5" s="103" t="s">
        <v>44</v>
      </c>
      <c r="E5" s="103" t="s">
        <v>45</v>
      </c>
      <c r="F5" s="103" t="s">
        <v>46</v>
      </c>
      <c r="G5" s="103" t="s">
        <v>47</v>
      </c>
      <c r="H5" s="103" t="s">
        <v>48</v>
      </c>
      <c r="I5" s="103" t="s">
        <v>49</v>
      </c>
      <c r="J5" s="103" t="s">
        <v>50</v>
      </c>
      <c r="K5" s="103" t="s">
        <v>51</v>
      </c>
      <c r="L5" s="103" t="s">
        <v>52</v>
      </c>
      <c r="M5" s="103" t="s">
        <v>53</v>
      </c>
      <c r="N5" s="103" t="s">
        <v>54</v>
      </c>
    </row>
    <row r="6" spans="1:14" x14ac:dyDescent="0.5">
      <c r="A6" s="102" t="s">
        <v>497</v>
      </c>
      <c r="B6" s="102"/>
      <c r="C6" s="103" t="s">
        <v>55</v>
      </c>
      <c r="D6" s="103" t="s">
        <v>56</v>
      </c>
      <c r="E6" s="103" t="s">
        <v>57</v>
      </c>
      <c r="F6" s="103" t="s">
        <v>58</v>
      </c>
      <c r="G6" s="103" t="s">
        <v>59</v>
      </c>
      <c r="H6" s="103" t="s">
        <v>60</v>
      </c>
      <c r="I6" s="103" t="s">
        <v>61</v>
      </c>
      <c r="J6" s="103" t="s">
        <v>62</v>
      </c>
      <c r="K6" s="103" t="s">
        <v>63</v>
      </c>
      <c r="L6" s="103" t="s">
        <v>64</v>
      </c>
      <c r="M6" s="103" t="s">
        <v>65</v>
      </c>
      <c r="N6" s="103" t="s">
        <v>66</v>
      </c>
    </row>
    <row r="7" spans="1:14" x14ac:dyDescent="0.5">
      <c r="A7" s="102" t="s">
        <v>496</v>
      </c>
      <c r="B7" s="102"/>
      <c r="C7" s="103" t="s">
        <v>67</v>
      </c>
      <c r="D7" s="103" t="s">
        <v>68</v>
      </c>
      <c r="E7" s="103" t="s">
        <v>69</v>
      </c>
      <c r="F7" s="103" t="s">
        <v>70</v>
      </c>
      <c r="G7" s="103" t="s">
        <v>71</v>
      </c>
      <c r="H7" s="103" t="s">
        <v>72</v>
      </c>
      <c r="I7" s="103" t="s">
        <v>73</v>
      </c>
      <c r="J7" s="103" t="s">
        <v>74</v>
      </c>
      <c r="K7" s="103" t="s">
        <v>75</v>
      </c>
      <c r="L7" s="103" t="s">
        <v>76</v>
      </c>
      <c r="M7" s="103" t="s">
        <v>77</v>
      </c>
      <c r="N7" s="103" t="s">
        <v>78</v>
      </c>
    </row>
    <row r="8" spans="1:14" x14ac:dyDescent="0.5">
      <c r="A8" s="102" t="s">
        <v>498</v>
      </c>
      <c r="B8" s="102"/>
      <c r="C8" s="103" t="s">
        <v>79</v>
      </c>
      <c r="D8" s="103" t="s">
        <v>80</v>
      </c>
      <c r="E8" s="103" t="s">
        <v>81</v>
      </c>
      <c r="F8" s="103" t="s">
        <v>82</v>
      </c>
      <c r="G8" s="103" t="s">
        <v>83</v>
      </c>
      <c r="H8" s="103" t="s">
        <v>84</v>
      </c>
      <c r="I8" s="103" t="s">
        <v>85</v>
      </c>
      <c r="J8" s="103" t="s">
        <v>86</v>
      </c>
      <c r="K8" s="103" t="s">
        <v>87</v>
      </c>
      <c r="L8" s="103" t="s">
        <v>88</v>
      </c>
      <c r="M8" s="103" t="s">
        <v>89</v>
      </c>
      <c r="N8" s="103" t="s">
        <v>90</v>
      </c>
    </row>
    <row r="9" spans="1:14" x14ac:dyDescent="0.5">
      <c r="A9" s="102" t="s">
        <v>499</v>
      </c>
      <c r="B9" s="102"/>
      <c r="C9" s="103" t="s">
        <v>91</v>
      </c>
      <c r="D9" s="103" t="s">
        <v>92</v>
      </c>
      <c r="E9" s="103" t="s">
        <v>93</v>
      </c>
      <c r="F9" s="103" t="s">
        <v>94</v>
      </c>
      <c r="G9" s="103" t="s">
        <v>95</v>
      </c>
      <c r="H9" s="103" t="s">
        <v>96</v>
      </c>
      <c r="I9" s="103" t="s">
        <v>97</v>
      </c>
      <c r="J9" s="103" t="s">
        <v>98</v>
      </c>
      <c r="K9" s="103" t="s">
        <v>99</v>
      </c>
      <c r="L9" s="103" t="s">
        <v>100</v>
      </c>
      <c r="M9" s="103" t="s">
        <v>101</v>
      </c>
      <c r="N9" s="103" t="s">
        <v>102</v>
      </c>
    </row>
    <row r="10" spans="1:14" x14ac:dyDescent="0.5">
      <c r="A10" s="102" t="s">
        <v>500</v>
      </c>
      <c r="B10" s="102"/>
      <c r="C10" s="103" t="s">
        <v>103</v>
      </c>
      <c r="D10" s="103" t="s">
        <v>104</v>
      </c>
      <c r="E10" s="103" t="s">
        <v>105</v>
      </c>
      <c r="F10" s="103" t="s">
        <v>106</v>
      </c>
      <c r="G10" s="103" t="s">
        <v>107</v>
      </c>
      <c r="H10" s="103" t="s">
        <v>108</v>
      </c>
      <c r="I10" s="103" t="s">
        <v>109</v>
      </c>
      <c r="J10" s="103" t="s">
        <v>110</v>
      </c>
      <c r="K10" s="103" t="s">
        <v>111</v>
      </c>
      <c r="L10" s="103" t="s">
        <v>112</v>
      </c>
      <c r="M10" s="103" t="s">
        <v>113</v>
      </c>
      <c r="N10" s="103" t="s">
        <v>114</v>
      </c>
    </row>
    <row r="11" spans="1:14" x14ac:dyDescent="0.5">
      <c r="A11" s="102" t="s">
        <v>511</v>
      </c>
      <c r="B11" s="102"/>
      <c r="C11" s="103" t="s">
        <v>115</v>
      </c>
      <c r="D11" s="103" t="s">
        <v>116</v>
      </c>
      <c r="E11" s="103" t="s">
        <v>117</v>
      </c>
      <c r="F11" s="103" t="s">
        <v>118</v>
      </c>
      <c r="G11" s="103" t="s">
        <v>119</v>
      </c>
      <c r="H11" s="103" t="s">
        <v>120</v>
      </c>
      <c r="I11" s="103" t="s">
        <v>121</v>
      </c>
      <c r="J11" s="103" t="s">
        <v>122</v>
      </c>
      <c r="K11" s="103" t="s">
        <v>123</v>
      </c>
      <c r="L11" s="103" t="s">
        <v>124</v>
      </c>
      <c r="M11" s="103" t="s">
        <v>125</v>
      </c>
      <c r="N11" s="103" t="s">
        <v>126</v>
      </c>
    </row>
    <row r="12" spans="1:14" x14ac:dyDescent="0.5">
      <c r="A12" s="102"/>
      <c r="B12" s="102"/>
      <c r="C12" s="103" t="s">
        <v>127</v>
      </c>
      <c r="D12" s="103" t="s">
        <v>128</v>
      </c>
      <c r="E12" s="103" t="s">
        <v>129</v>
      </c>
      <c r="F12" s="103" t="s">
        <v>130</v>
      </c>
      <c r="G12" s="103" t="s">
        <v>131</v>
      </c>
      <c r="H12" s="103" t="s">
        <v>132</v>
      </c>
      <c r="I12" s="103" t="s">
        <v>133</v>
      </c>
      <c r="J12" s="103" t="s">
        <v>134</v>
      </c>
      <c r="K12" s="103" t="s">
        <v>135</v>
      </c>
      <c r="L12" s="103" t="s">
        <v>136</v>
      </c>
      <c r="M12" s="103" t="s">
        <v>137</v>
      </c>
      <c r="N12" s="103" t="s">
        <v>138</v>
      </c>
    </row>
    <row r="13" spans="1:14" x14ac:dyDescent="0.5">
      <c r="A13" s="102"/>
      <c r="B13" s="102"/>
      <c r="C13" s="103" t="s">
        <v>139</v>
      </c>
      <c r="D13" s="103" t="s">
        <v>140</v>
      </c>
      <c r="E13" s="103" t="s">
        <v>141</v>
      </c>
      <c r="F13" s="103" t="s">
        <v>142</v>
      </c>
      <c r="G13" s="103" t="s">
        <v>143</v>
      </c>
      <c r="H13" s="103" t="s">
        <v>144</v>
      </c>
      <c r="I13" s="103" t="s">
        <v>145</v>
      </c>
      <c r="J13" s="103" t="s">
        <v>146</v>
      </c>
      <c r="K13" s="103" t="s">
        <v>147</v>
      </c>
      <c r="L13" s="103" t="s">
        <v>148</v>
      </c>
      <c r="M13" s="103" t="s">
        <v>149</v>
      </c>
      <c r="N13" s="103" t="s">
        <v>150</v>
      </c>
    </row>
    <row r="14" spans="1:14" x14ac:dyDescent="0.5">
      <c r="A14" s="102"/>
      <c r="B14" s="102"/>
      <c r="C14" s="103" t="s">
        <v>151</v>
      </c>
      <c r="D14" s="103" t="s">
        <v>152</v>
      </c>
      <c r="E14" s="103" t="s">
        <v>153</v>
      </c>
      <c r="F14" s="103" t="s">
        <v>154</v>
      </c>
      <c r="G14" s="103" t="s">
        <v>155</v>
      </c>
      <c r="H14" s="103" t="s">
        <v>156</v>
      </c>
      <c r="I14" s="103" t="s">
        <v>157</v>
      </c>
      <c r="J14" s="103" t="s">
        <v>158</v>
      </c>
      <c r="K14" s="103" t="s">
        <v>159</v>
      </c>
      <c r="L14" s="103" t="s">
        <v>160</v>
      </c>
      <c r="M14" s="103" t="s">
        <v>161</v>
      </c>
      <c r="N14" s="103" t="s">
        <v>162</v>
      </c>
    </row>
    <row r="15" spans="1:14" x14ac:dyDescent="0.5">
      <c r="A15" s="104"/>
      <c r="B15" s="104"/>
      <c r="C15" s="105" t="s">
        <v>163</v>
      </c>
      <c r="D15" s="105" t="s">
        <v>164</v>
      </c>
      <c r="E15" s="105" t="s">
        <v>165</v>
      </c>
      <c r="F15" s="105" t="s">
        <v>166</v>
      </c>
      <c r="G15" s="105" t="s">
        <v>167</v>
      </c>
      <c r="H15" s="105" t="s">
        <v>168</v>
      </c>
      <c r="I15" s="105" t="s">
        <v>169</v>
      </c>
      <c r="J15" s="105" t="s">
        <v>170</v>
      </c>
      <c r="K15" s="105" t="s">
        <v>171</v>
      </c>
      <c r="L15" s="105" t="s">
        <v>172</v>
      </c>
      <c r="M15" s="105" t="s">
        <v>173</v>
      </c>
      <c r="N15" s="105" t="s">
        <v>174</v>
      </c>
    </row>
    <row r="16" spans="1:14" x14ac:dyDescent="0.5">
      <c r="A16" s="104"/>
      <c r="B16" s="104"/>
      <c r="C16" s="105" t="s">
        <v>175</v>
      </c>
      <c r="D16" s="105" t="s">
        <v>176</v>
      </c>
      <c r="E16" s="105" t="s">
        <v>177</v>
      </c>
      <c r="F16" s="105" t="s">
        <v>178</v>
      </c>
      <c r="G16" s="105" t="s">
        <v>179</v>
      </c>
      <c r="H16" s="105" t="s">
        <v>180</v>
      </c>
      <c r="I16" s="105" t="s">
        <v>181</v>
      </c>
      <c r="J16" s="105" t="s">
        <v>182</v>
      </c>
      <c r="K16" s="105" t="s">
        <v>183</v>
      </c>
      <c r="L16" s="105" t="s">
        <v>184</v>
      </c>
      <c r="M16" s="105" t="s">
        <v>185</v>
      </c>
      <c r="N16" s="105" t="s">
        <v>186</v>
      </c>
    </row>
    <row r="17" spans="1:14" x14ac:dyDescent="0.5">
      <c r="A17" s="104"/>
      <c r="B17" s="104"/>
      <c r="C17" s="105" t="s">
        <v>187</v>
      </c>
      <c r="D17" s="105" t="s">
        <v>188</v>
      </c>
      <c r="E17" s="105" t="s">
        <v>189</v>
      </c>
      <c r="F17" s="105" t="s">
        <v>190</v>
      </c>
      <c r="G17" s="105" t="s">
        <v>191</v>
      </c>
      <c r="H17" s="105" t="s">
        <v>192</v>
      </c>
      <c r="I17" s="105" t="s">
        <v>193</v>
      </c>
      <c r="J17" s="105" t="s">
        <v>194</v>
      </c>
      <c r="K17" s="105" t="s">
        <v>195</v>
      </c>
      <c r="L17" s="105" t="s">
        <v>196</v>
      </c>
      <c r="M17" s="105" t="s">
        <v>197</v>
      </c>
      <c r="N17" s="105" t="s">
        <v>198</v>
      </c>
    </row>
    <row r="18" spans="1:14" x14ac:dyDescent="0.5">
      <c r="A18" s="104"/>
      <c r="B18" s="104"/>
      <c r="C18" s="105" t="s">
        <v>199</v>
      </c>
      <c r="D18" s="105" t="s">
        <v>200</v>
      </c>
      <c r="E18" s="105" t="s">
        <v>201</v>
      </c>
      <c r="F18" s="105" t="s">
        <v>202</v>
      </c>
      <c r="G18" s="105" t="s">
        <v>203</v>
      </c>
      <c r="H18" s="105" t="s">
        <v>204</v>
      </c>
      <c r="I18" s="105" t="s">
        <v>205</v>
      </c>
      <c r="J18" s="105" t="s">
        <v>206</v>
      </c>
      <c r="K18" s="105" t="s">
        <v>207</v>
      </c>
      <c r="L18" s="105" t="s">
        <v>208</v>
      </c>
      <c r="M18" s="105" t="s">
        <v>209</v>
      </c>
      <c r="N18" s="105" t="s">
        <v>210</v>
      </c>
    </row>
    <row r="19" spans="1:14" x14ac:dyDescent="0.5">
      <c r="A19" s="104"/>
      <c r="B19" s="104"/>
      <c r="C19" s="105" t="s">
        <v>211</v>
      </c>
      <c r="D19" s="105" t="s">
        <v>212</v>
      </c>
      <c r="E19" s="105" t="s">
        <v>213</v>
      </c>
      <c r="F19" s="105" t="s">
        <v>214</v>
      </c>
      <c r="G19" s="105" t="s">
        <v>215</v>
      </c>
      <c r="H19" s="105" t="s">
        <v>216</v>
      </c>
      <c r="I19" s="105" t="s">
        <v>217</v>
      </c>
      <c r="J19" s="105" t="s">
        <v>218</v>
      </c>
      <c r="K19" s="105" t="s">
        <v>219</v>
      </c>
      <c r="L19" s="105" t="s">
        <v>220</v>
      </c>
      <c r="M19" s="105" t="s">
        <v>221</v>
      </c>
      <c r="N19" s="105" t="s">
        <v>222</v>
      </c>
    </row>
    <row r="20" spans="1:14" x14ac:dyDescent="0.5">
      <c r="A20" s="104"/>
      <c r="B20" s="104"/>
      <c r="C20" s="105" t="s">
        <v>223</v>
      </c>
      <c r="D20" s="105" t="s">
        <v>224</v>
      </c>
      <c r="E20" s="105" t="s">
        <v>225</v>
      </c>
      <c r="F20" s="105" t="s">
        <v>226</v>
      </c>
      <c r="G20" s="105" t="s">
        <v>227</v>
      </c>
      <c r="H20" s="105" t="s">
        <v>228</v>
      </c>
      <c r="I20" s="105" t="s">
        <v>229</v>
      </c>
      <c r="J20" s="105" t="s">
        <v>230</v>
      </c>
      <c r="K20" s="105" t="s">
        <v>231</v>
      </c>
      <c r="L20" s="105" t="s">
        <v>232</v>
      </c>
      <c r="M20" s="105" t="s">
        <v>233</v>
      </c>
      <c r="N20" s="105" t="s">
        <v>234</v>
      </c>
    </row>
    <row r="21" spans="1:14" x14ac:dyDescent="0.5">
      <c r="A21" s="104"/>
      <c r="B21" s="104"/>
      <c r="C21" s="105" t="s">
        <v>235</v>
      </c>
      <c r="D21" s="105" t="s">
        <v>236</v>
      </c>
      <c r="E21" s="105" t="s">
        <v>237</v>
      </c>
      <c r="F21" s="105" t="s">
        <v>238</v>
      </c>
      <c r="G21" s="105" t="s">
        <v>239</v>
      </c>
      <c r="H21" s="105" t="s">
        <v>240</v>
      </c>
      <c r="I21" s="105" t="s">
        <v>241</v>
      </c>
      <c r="J21" s="105" t="s">
        <v>242</v>
      </c>
      <c r="K21" s="105" t="s">
        <v>243</v>
      </c>
      <c r="L21" s="105" t="s">
        <v>244</v>
      </c>
      <c r="M21" s="105" t="s">
        <v>245</v>
      </c>
      <c r="N21" s="105" t="s">
        <v>246</v>
      </c>
    </row>
    <row r="22" spans="1:14" x14ac:dyDescent="0.5">
      <c r="A22" s="104"/>
      <c r="B22" s="104"/>
      <c r="C22" s="105" t="s">
        <v>247</v>
      </c>
      <c r="D22" s="105" t="s">
        <v>248</v>
      </c>
      <c r="E22" s="105" t="s">
        <v>249</v>
      </c>
      <c r="F22" s="105" t="s">
        <v>250</v>
      </c>
      <c r="G22" s="105" t="s">
        <v>251</v>
      </c>
      <c r="H22" s="105" t="s">
        <v>252</v>
      </c>
      <c r="I22" s="105" t="s">
        <v>253</v>
      </c>
      <c r="J22" s="105" t="s">
        <v>254</v>
      </c>
      <c r="K22" s="105" t="s">
        <v>255</v>
      </c>
      <c r="L22" s="105" t="s">
        <v>256</v>
      </c>
      <c r="M22" s="105" t="s">
        <v>257</v>
      </c>
      <c r="N22" s="105" t="s">
        <v>258</v>
      </c>
    </row>
    <row r="23" spans="1:14" x14ac:dyDescent="0.5">
      <c r="A23" s="104"/>
      <c r="B23" s="104"/>
      <c r="C23" s="105" t="s">
        <v>259</v>
      </c>
      <c r="D23" s="105" t="s">
        <v>260</v>
      </c>
      <c r="E23" s="105" t="s">
        <v>261</v>
      </c>
      <c r="F23" s="105" t="s">
        <v>262</v>
      </c>
      <c r="G23" s="105" t="s">
        <v>263</v>
      </c>
      <c r="H23" s="105" t="s">
        <v>264</v>
      </c>
      <c r="I23" s="105" t="s">
        <v>265</v>
      </c>
      <c r="J23" s="105" t="s">
        <v>266</v>
      </c>
      <c r="K23" s="105" t="s">
        <v>267</v>
      </c>
      <c r="L23" s="105" t="s">
        <v>268</v>
      </c>
      <c r="M23" s="105" t="s">
        <v>269</v>
      </c>
      <c r="N23" s="105" t="s">
        <v>270</v>
      </c>
    </row>
    <row r="24" spans="1:14" x14ac:dyDescent="0.5">
      <c r="A24" s="104"/>
      <c r="B24" s="104"/>
      <c r="C24" s="105" t="s">
        <v>271</v>
      </c>
      <c r="D24" s="105" t="s">
        <v>272</v>
      </c>
      <c r="E24" s="105" t="s">
        <v>273</v>
      </c>
      <c r="F24" s="105" t="s">
        <v>274</v>
      </c>
      <c r="G24" s="105" t="s">
        <v>275</v>
      </c>
      <c r="H24" s="105" t="s">
        <v>276</v>
      </c>
      <c r="I24" s="105" t="s">
        <v>277</v>
      </c>
      <c r="J24" s="105" t="s">
        <v>278</v>
      </c>
      <c r="K24" s="105" t="s">
        <v>279</v>
      </c>
      <c r="L24" s="105" t="s">
        <v>280</v>
      </c>
      <c r="M24" s="105" t="s">
        <v>281</v>
      </c>
      <c r="N24" s="105" t="s">
        <v>282</v>
      </c>
    </row>
    <row r="25" spans="1:14" x14ac:dyDescent="0.5">
      <c r="A25" s="104"/>
      <c r="B25" s="104"/>
      <c r="C25" s="105" t="s">
        <v>283</v>
      </c>
      <c r="D25" s="105" t="s">
        <v>284</v>
      </c>
      <c r="E25" s="105" t="s">
        <v>285</v>
      </c>
      <c r="F25" s="105" t="s">
        <v>286</v>
      </c>
      <c r="G25" s="105" t="s">
        <v>287</v>
      </c>
      <c r="H25" s="105" t="s">
        <v>288</v>
      </c>
      <c r="I25" s="105" t="s">
        <v>289</v>
      </c>
      <c r="J25" s="105" t="s">
        <v>290</v>
      </c>
      <c r="K25" s="105" t="s">
        <v>291</v>
      </c>
      <c r="L25" s="105" t="s">
        <v>292</v>
      </c>
      <c r="M25" s="105" t="s">
        <v>293</v>
      </c>
      <c r="N25" s="105" t="s">
        <v>294</v>
      </c>
    </row>
    <row r="26" spans="1:14" x14ac:dyDescent="0.5">
      <c r="A26" s="104"/>
      <c r="B26" s="104"/>
      <c r="C26" s="105" t="s">
        <v>295</v>
      </c>
      <c r="D26" s="105" t="s">
        <v>296</v>
      </c>
      <c r="E26" s="105" t="s">
        <v>297</v>
      </c>
      <c r="F26" s="105" t="s">
        <v>298</v>
      </c>
      <c r="G26" s="105" t="s">
        <v>299</v>
      </c>
      <c r="H26" s="105" t="s">
        <v>300</v>
      </c>
      <c r="I26" s="105" t="s">
        <v>301</v>
      </c>
      <c r="J26" s="105" t="s">
        <v>302</v>
      </c>
      <c r="K26" s="105" t="s">
        <v>303</v>
      </c>
      <c r="L26" s="105" t="s">
        <v>304</v>
      </c>
      <c r="M26" s="105" t="s">
        <v>305</v>
      </c>
      <c r="N26" s="105" t="s">
        <v>306</v>
      </c>
    </row>
    <row r="27" spans="1:14" x14ac:dyDescent="0.5">
      <c r="A27" s="104"/>
      <c r="B27" s="104"/>
      <c r="C27" s="105" t="s">
        <v>307</v>
      </c>
      <c r="D27" s="105" t="s">
        <v>308</v>
      </c>
      <c r="E27" s="105" t="s">
        <v>309</v>
      </c>
      <c r="F27" s="105" t="s">
        <v>310</v>
      </c>
      <c r="G27" s="105" t="s">
        <v>311</v>
      </c>
      <c r="H27" s="105" t="s">
        <v>312</v>
      </c>
      <c r="I27" s="105" t="s">
        <v>313</v>
      </c>
      <c r="J27" s="105" t="s">
        <v>314</v>
      </c>
      <c r="K27" s="105" t="s">
        <v>315</v>
      </c>
      <c r="L27" s="105" t="s">
        <v>316</v>
      </c>
      <c r="M27" s="105" t="s">
        <v>317</v>
      </c>
      <c r="N27" s="105" t="s">
        <v>318</v>
      </c>
    </row>
    <row r="28" spans="1:14" x14ac:dyDescent="0.5">
      <c r="A28" s="104"/>
      <c r="B28" s="104"/>
      <c r="C28" s="105" t="s">
        <v>319</v>
      </c>
      <c r="D28" s="105" t="s">
        <v>320</v>
      </c>
      <c r="E28" s="105" t="s">
        <v>321</v>
      </c>
      <c r="F28" s="105" t="s">
        <v>322</v>
      </c>
      <c r="G28" s="105" t="s">
        <v>323</v>
      </c>
      <c r="H28" s="105" t="s">
        <v>324</v>
      </c>
      <c r="I28" s="105" t="s">
        <v>325</v>
      </c>
      <c r="J28" s="105" t="s">
        <v>326</v>
      </c>
      <c r="K28" s="105" t="s">
        <v>327</v>
      </c>
      <c r="L28" s="105" t="s">
        <v>328</v>
      </c>
      <c r="M28" s="105" t="s">
        <v>329</v>
      </c>
      <c r="N28" s="105" t="s">
        <v>330</v>
      </c>
    </row>
    <row r="29" spans="1:14" x14ac:dyDescent="0.5">
      <c r="A29" s="104"/>
      <c r="B29" s="104"/>
      <c r="C29" s="105" t="s">
        <v>331</v>
      </c>
      <c r="D29" s="105" t="s">
        <v>332</v>
      </c>
      <c r="E29" s="105" t="s">
        <v>333</v>
      </c>
      <c r="F29" s="105" t="s">
        <v>334</v>
      </c>
      <c r="G29" s="105" t="s">
        <v>335</v>
      </c>
      <c r="H29" s="105" t="s">
        <v>336</v>
      </c>
      <c r="I29" s="105" t="s">
        <v>337</v>
      </c>
      <c r="J29" s="105" t="s">
        <v>338</v>
      </c>
      <c r="K29" s="105" t="s">
        <v>339</v>
      </c>
      <c r="L29" s="105" t="s">
        <v>340</v>
      </c>
      <c r="M29" s="105" t="s">
        <v>341</v>
      </c>
      <c r="N29" s="105" t="s">
        <v>342</v>
      </c>
    </row>
    <row r="30" spans="1:14" x14ac:dyDescent="0.5">
      <c r="A30" s="104"/>
      <c r="B30" s="104"/>
      <c r="C30" s="105" t="s">
        <v>343</v>
      </c>
      <c r="D30" s="105" t="s">
        <v>344</v>
      </c>
      <c r="E30" s="105" t="s">
        <v>345</v>
      </c>
      <c r="F30" s="105" t="s">
        <v>346</v>
      </c>
      <c r="G30" s="105" t="s">
        <v>347</v>
      </c>
      <c r="H30" s="105" t="s">
        <v>348</v>
      </c>
      <c r="I30" s="105" t="s">
        <v>349</v>
      </c>
      <c r="J30" s="105" t="s">
        <v>350</v>
      </c>
      <c r="K30" s="105" t="s">
        <v>351</v>
      </c>
      <c r="L30" s="105" t="s">
        <v>352</v>
      </c>
      <c r="M30" s="105" t="s">
        <v>353</v>
      </c>
      <c r="N30" s="105" t="s">
        <v>354</v>
      </c>
    </row>
    <row r="31" spans="1:14" x14ac:dyDescent="0.5">
      <c r="A31" s="104"/>
      <c r="B31" s="104"/>
      <c r="C31" s="105" t="s">
        <v>355</v>
      </c>
      <c r="D31" s="105" t="s">
        <v>356</v>
      </c>
      <c r="E31" s="105" t="s">
        <v>357</v>
      </c>
      <c r="F31" s="105" t="s">
        <v>358</v>
      </c>
      <c r="G31" s="105" t="s">
        <v>359</v>
      </c>
      <c r="H31" s="105" t="s">
        <v>360</v>
      </c>
      <c r="I31" s="105" t="s">
        <v>361</v>
      </c>
      <c r="J31" s="105" t="s">
        <v>362</v>
      </c>
      <c r="K31" s="105" t="s">
        <v>363</v>
      </c>
      <c r="L31" s="105" t="s">
        <v>364</v>
      </c>
      <c r="M31" s="105" t="s">
        <v>365</v>
      </c>
      <c r="N31" s="105" t="s">
        <v>366</v>
      </c>
    </row>
    <row r="32" spans="1:14" x14ac:dyDescent="0.5">
      <c r="A32" s="104"/>
      <c r="B32" s="104"/>
      <c r="C32" s="105" t="s">
        <v>367</v>
      </c>
      <c r="D32" s="105" t="s">
        <v>368</v>
      </c>
      <c r="E32" s="105" t="s">
        <v>369</v>
      </c>
      <c r="F32" s="105" t="s">
        <v>370</v>
      </c>
      <c r="G32" s="105" t="s">
        <v>371</v>
      </c>
      <c r="H32" s="105" t="s">
        <v>372</v>
      </c>
      <c r="I32" s="105" t="s">
        <v>373</v>
      </c>
      <c r="J32" s="105" t="s">
        <v>374</v>
      </c>
      <c r="K32" s="105" t="s">
        <v>375</v>
      </c>
      <c r="L32" s="105" t="s">
        <v>376</v>
      </c>
      <c r="M32" s="105" t="s">
        <v>377</v>
      </c>
      <c r="N32" s="105" t="s">
        <v>378</v>
      </c>
    </row>
    <row r="33" spans="1:14" x14ac:dyDescent="0.5">
      <c r="A33" s="104"/>
      <c r="B33" s="104"/>
      <c r="C33" s="105" t="s">
        <v>379</v>
      </c>
      <c r="D33" s="105" t="s">
        <v>380</v>
      </c>
      <c r="E33" s="105" t="s">
        <v>381</v>
      </c>
      <c r="F33" s="105" t="s">
        <v>382</v>
      </c>
      <c r="G33" s="106"/>
      <c r="H33" s="105" t="s">
        <v>383</v>
      </c>
      <c r="I33" s="105" t="s">
        <v>384</v>
      </c>
      <c r="J33" s="105" t="s">
        <v>385</v>
      </c>
      <c r="K33" s="105" t="s">
        <v>386</v>
      </c>
      <c r="L33" s="105" t="s">
        <v>387</v>
      </c>
      <c r="M33" s="105" t="s">
        <v>388</v>
      </c>
      <c r="N33" s="105" t="s">
        <v>389</v>
      </c>
    </row>
    <row r="34" spans="1:14" x14ac:dyDescent="0.5">
      <c r="A34" s="104"/>
      <c r="B34" s="104"/>
      <c r="C34" s="105" t="s">
        <v>390</v>
      </c>
      <c r="D34" s="106"/>
      <c r="E34" s="105" t="s">
        <v>391</v>
      </c>
      <c r="F34" s="105" t="s">
        <v>392</v>
      </c>
      <c r="G34" s="106"/>
      <c r="H34" s="105" t="s">
        <v>393</v>
      </c>
      <c r="I34" s="106"/>
      <c r="J34" s="105" t="s">
        <v>394</v>
      </c>
      <c r="K34" s="106"/>
      <c r="L34" s="105" t="s">
        <v>395</v>
      </c>
      <c r="M34" s="105" t="s">
        <v>396</v>
      </c>
      <c r="N34" s="106"/>
    </row>
    <row r="35" spans="1:14" x14ac:dyDescent="0.5">
      <c r="A35" s="104"/>
      <c r="B35" s="104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</sheetData>
  <mergeCells count="4">
    <mergeCell ref="C2:N2"/>
    <mergeCell ref="A1:E1"/>
    <mergeCell ref="G1:H1"/>
    <mergeCell ref="I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73"/>
  <sheetViews>
    <sheetView zoomScale="70" zoomScaleNormal="70" workbookViewId="0">
      <selection activeCell="G4" sqref="G4:I4"/>
    </sheetView>
  </sheetViews>
  <sheetFormatPr defaultRowHeight="24" x14ac:dyDescent="0.55000000000000004"/>
  <cols>
    <col min="1" max="1" width="7.375" style="51" customWidth="1"/>
    <col min="2" max="2" width="4.875" style="51" bestFit="1" customWidth="1"/>
    <col min="3" max="3" width="37.875" style="51" bestFit="1" customWidth="1"/>
    <col min="4" max="4" width="13.375" style="51" bestFit="1" customWidth="1"/>
    <col min="5" max="5" width="11.875" style="51" bestFit="1" customWidth="1"/>
    <col min="6" max="15" width="13" style="51" bestFit="1" customWidth="1"/>
    <col min="16" max="16384" width="9" style="51"/>
  </cols>
  <sheetData>
    <row r="1" spans="1:15" x14ac:dyDescent="0.55000000000000004">
      <c r="A1" s="175" t="str">
        <f>รหัส!A1</f>
        <v>สำนักงานสรรพสามิตภาคที่ 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x14ac:dyDescent="0.55000000000000004">
      <c r="A2" s="175" t="str">
        <f>"บัญชีตรวจตัดปีแสตมป์แผนก กรมสรรพสามิต"&amp;"   "&amp;รหัส!A1</f>
        <v>บัญชีตรวจตัดปีแสตมป์แผนก กรมสรรพสามิต   สำนักงานสรรพสามิตภาคที่ 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35.25" customHeight="1" x14ac:dyDescent="0.55000000000000004">
      <c r="C3" s="179" t="s">
        <v>508</v>
      </c>
      <c r="D3" s="179"/>
      <c r="G3" s="175" t="s">
        <v>506</v>
      </c>
      <c r="H3" s="175"/>
      <c r="I3" s="175"/>
      <c r="J3" s="175" t="s">
        <v>507</v>
      </c>
      <c r="K3" s="175"/>
      <c r="L3" s="175"/>
      <c r="M3" s="51" t="s">
        <v>509</v>
      </c>
    </row>
    <row r="4" spans="1:15" x14ac:dyDescent="0.55000000000000004">
      <c r="G4" s="175" t="s">
        <v>505</v>
      </c>
      <c r="H4" s="175"/>
      <c r="I4" s="175"/>
    </row>
    <row r="5" spans="1:15" hidden="1" x14ac:dyDescent="0.55000000000000004">
      <c r="D5" s="51" t="s">
        <v>504</v>
      </c>
      <c r="E5" s="51" t="s">
        <v>504</v>
      </c>
      <c r="F5" s="51" t="s">
        <v>504</v>
      </c>
      <c r="G5" s="51" t="s">
        <v>504</v>
      </c>
      <c r="H5" s="51" t="s">
        <v>504</v>
      </c>
      <c r="I5" s="51" t="s">
        <v>504</v>
      </c>
      <c r="J5" s="51" t="s">
        <v>504</v>
      </c>
      <c r="K5" s="51" t="s">
        <v>504</v>
      </c>
      <c r="L5" s="51" t="s">
        <v>504</v>
      </c>
      <c r="M5" s="51" t="s">
        <v>504</v>
      </c>
      <c r="N5" s="51" t="s">
        <v>504</v>
      </c>
      <c r="O5" s="51" t="s">
        <v>504</v>
      </c>
    </row>
    <row r="6" spans="1:15" x14ac:dyDescent="0.55000000000000004">
      <c r="A6" s="169" t="s">
        <v>0</v>
      </c>
      <c r="B6" s="169" t="s">
        <v>490</v>
      </c>
      <c r="C6" s="176"/>
      <c r="D6" s="56" t="s">
        <v>417</v>
      </c>
      <c r="E6" s="56" t="s">
        <v>419</v>
      </c>
      <c r="F6" s="172" t="s">
        <v>420</v>
      </c>
      <c r="G6" s="56" t="s">
        <v>419</v>
      </c>
      <c r="H6" s="164" t="s">
        <v>421</v>
      </c>
      <c r="I6" s="56" t="s">
        <v>419</v>
      </c>
      <c r="J6" s="164" t="s">
        <v>422</v>
      </c>
      <c r="K6" s="56" t="s">
        <v>419</v>
      </c>
      <c r="L6" s="56" t="s">
        <v>423</v>
      </c>
      <c r="M6" s="56" t="s">
        <v>419</v>
      </c>
      <c r="N6" s="56" t="s">
        <v>425</v>
      </c>
      <c r="O6" s="52" t="s">
        <v>419</v>
      </c>
    </row>
    <row r="7" spans="1:15" x14ac:dyDescent="0.55000000000000004">
      <c r="A7" s="170"/>
      <c r="B7" s="170"/>
      <c r="C7" s="177"/>
      <c r="D7" s="57" t="s">
        <v>418</v>
      </c>
      <c r="E7" s="57" t="s">
        <v>3</v>
      </c>
      <c r="F7" s="173"/>
      <c r="G7" s="57" t="s">
        <v>3</v>
      </c>
      <c r="H7" s="174"/>
      <c r="I7" s="57" t="s">
        <v>3</v>
      </c>
      <c r="J7" s="174"/>
      <c r="K7" s="57" t="s">
        <v>3</v>
      </c>
      <c r="L7" s="57" t="s">
        <v>424</v>
      </c>
      <c r="M7" s="57" t="s">
        <v>3</v>
      </c>
      <c r="N7" s="57" t="s">
        <v>426</v>
      </c>
      <c r="O7" s="53" t="s">
        <v>3</v>
      </c>
    </row>
    <row r="8" spans="1:15" x14ac:dyDescent="0.55000000000000004">
      <c r="A8" s="171"/>
      <c r="B8" s="171"/>
      <c r="C8" s="178"/>
      <c r="D8" s="58" t="s">
        <v>8</v>
      </c>
      <c r="E8" s="58" t="s">
        <v>415</v>
      </c>
      <c r="F8" s="54" t="s">
        <v>8</v>
      </c>
      <c r="G8" s="58" t="s">
        <v>415</v>
      </c>
      <c r="H8" s="58" t="s">
        <v>8</v>
      </c>
      <c r="I8" s="58" t="s">
        <v>415</v>
      </c>
      <c r="J8" s="58" t="s">
        <v>8</v>
      </c>
      <c r="K8" s="58" t="s">
        <v>415</v>
      </c>
      <c r="L8" s="58" t="s">
        <v>8</v>
      </c>
      <c r="M8" s="58" t="s">
        <v>415</v>
      </c>
      <c r="N8" s="58" t="s">
        <v>8</v>
      </c>
      <c r="O8" s="55" t="s">
        <v>415</v>
      </c>
    </row>
    <row r="9" spans="1:15" x14ac:dyDescent="0.55000000000000004">
      <c r="A9" s="118">
        <v>1</v>
      </c>
      <c r="B9" s="180" t="s">
        <v>427</v>
      </c>
      <c r="C9" s="180"/>
      <c r="D9" s="119"/>
      <c r="E9" s="119"/>
      <c r="F9" s="120"/>
      <c r="G9" s="119"/>
      <c r="H9" s="121"/>
      <c r="I9" s="122"/>
      <c r="J9" s="120"/>
      <c r="K9" s="119"/>
      <c r="L9" s="120"/>
      <c r="M9" s="119"/>
      <c r="N9" s="122"/>
      <c r="O9" s="122"/>
    </row>
    <row r="10" spans="1:15" x14ac:dyDescent="0.55000000000000004">
      <c r="A10" s="72"/>
      <c r="B10" s="76">
        <v>11</v>
      </c>
      <c r="C10" s="77" t="s">
        <v>428</v>
      </c>
      <c r="D10" s="123">
        <f>รายงานการรับจ่ายแสตมป์!AD8</f>
        <v>0</v>
      </c>
      <c r="E10" s="123">
        <f>รายงานการรับจ่ายแสตมป์!AE8</f>
        <v>0</v>
      </c>
      <c r="F10" s="124">
        <f>รายงานการรับจ่ายแสตมป์!BD8</f>
        <v>0</v>
      </c>
      <c r="G10" s="123">
        <f>รายงานการรับจ่ายแสตมป์!BE8</f>
        <v>0</v>
      </c>
      <c r="H10" s="125">
        <f>D10+F10</f>
        <v>0</v>
      </c>
      <c r="I10" s="126">
        <f>E10+G10</f>
        <v>0</v>
      </c>
      <c r="J10" s="124">
        <f>รายงานการรับจ่ายแสตมป์!BF8</f>
        <v>0</v>
      </c>
      <c r="K10" s="123">
        <f>รายงานการรับจ่ายแสตมป์!BG8</f>
        <v>0</v>
      </c>
      <c r="L10" s="124">
        <v>0</v>
      </c>
      <c r="M10" s="123">
        <v>0</v>
      </c>
      <c r="N10" s="126">
        <f>H10-J10-L10</f>
        <v>0</v>
      </c>
      <c r="O10" s="126">
        <f t="shared" ref="O10" si="0">I10-K10-M10</f>
        <v>0</v>
      </c>
    </row>
    <row r="11" spans="1:15" x14ac:dyDescent="0.55000000000000004">
      <c r="A11" s="72"/>
      <c r="B11" s="76">
        <v>12</v>
      </c>
      <c r="C11" s="77" t="s">
        <v>400</v>
      </c>
      <c r="D11" s="123">
        <f>รายงานการรับจ่ายแสตมป์!AD9</f>
        <v>0</v>
      </c>
      <c r="E11" s="123">
        <f>รายงานการรับจ่ายแสตมป์!AE9</f>
        <v>0</v>
      </c>
      <c r="F11" s="124">
        <f>รายงานการรับจ่ายแสตมป์!BD9</f>
        <v>0</v>
      </c>
      <c r="G11" s="123">
        <f>รายงานการรับจ่ายแสตมป์!BE9</f>
        <v>0</v>
      </c>
      <c r="H11" s="125">
        <f t="shared" ref="H11" si="1">D11+F11</f>
        <v>0</v>
      </c>
      <c r="I11" s="126">
        <f t="shared" ref="I11" si="2">E11+G11</f>
        <v>0</v>
      </c>
      <c r="J11" s="124">
        <f>รายงานการรับจ่ายแสตมป์!BF9</f>
        <v>0</v>
      </c>
      <c r="K11" s="123">
        <f>รายงานการรับจ่ายแสตมป์!BG9</f>
        <v>0</v>
      </c>
      <c r="L11" s="124">
        <v>0</v>
      </c>
      <c r="M11" s="123">
        <v>0</v>
      </c>
      <c r="N11" s="126">
        <f t="shared" ref="N11" si="3">H11-J11-L11</f>
        <v>0</v>
      </c>
      <c r="O11" s="126">
        <f t="shared" ref="O11" si="4">I11-K11-M11</f>
        <v>0</v>
      </c>
    </row>
    <row r="12" spans="1:15" x14ac:dyDescent="0.55000000000000004">
      <c r="A12" s="72">
        <v>2</v>
      </c>
      <c r="B12" s="181" t="s">
        <v>399</v>
      </c>
      <c r="C12" s="18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x14ac:dyDescent="0.55000000000000004">
      <c r="A13" s="72"/>
      <c r="B13" s="76">
        <v>21</v>
      </c>
      <c r="C13" s="77" t="s">
        <v>429</v>
      </c>
      <c r="D13" s="123">
        <f>รายงานการรับจ่ายแสตมป์!AD11</f>
        <v>0</v>
      </c>
      <c r="E13" s="123">
        <f>รายงานการรับจ่ายแสตมป์!AE11</f>
        <v>0</v>
      </c>
      <c r="F13" s="124">
        <f>รายงานการรับจ่ายแสตมป์!BD11</f>
        <v>0</v>
      </c>
      <c r="G13" s="123">
        <f>รายงานการรับจ่ายแสตมป์!BE11</f>
        <v>0</v>
      </c>
      <c r="H13" s="125">
        <f t="shared" ref="H13:H20" si="5">D13+F13</f>
        <v>0</v>
      </c>
      <c r="I13" s="126">
        <f t="shared" ref="I13:I20" si="6">E13+G13</f>
        <v>0</v>
      </c>
      <c r="J13" s="124">
        <f>รายงานการรับจ่ายแสตมป์!BF11</f>
        <v>0</v>
      </c>
      <c r="K13" s="123">
        <f>รายงานการรับจ่ายแสตมป์!BG11</f>
        <v>0</v>
      </c>
      <c r="L13" s="124">
        <v>0</v>
      </c>
      <c r="M13" s="123">
        <v>0</v>
      </c>
      <c r="N13" s="126">
        <f t="shared" ref="N13:N20" si="7">H13-J13-L13</f>
        <v>0</v>
      </c>
      <c r="O13" s="126">
        <f t="shared" ref="O13:O20" si="8">I13-K13-M13</f>
        <v>0</v>
      </c>
    </row>
    <row r="14" spans="1:15" x14ac:dyDescent="0.55000000000000004">
      <c r="A14" s="72"/>
      <c r="B14" s="76">
        <v>21.1</v>
      </c>
      <c r="C14" s="77" t="s">
        <v>430</v>
      </c>
      <c r="D14" s="123">
        <f>รายงานการรับจ่ายแสตมป์!AD12</f>
        <v>0</v>
      </c>
      <c r="E14" s="123">
        <f>รายงานการรับจ่ายแสตมป์!AE12</f>
        <v>0</v>
      </c>
      <c r="F14" s="124">
        <f>รายงานการรับจ่ายแสตมป์!BD12</f>
        <v>0</v>
      </c>
      <c r="G14" s="123">
        <f>รายงานการรับจ่ายแสตมป์!BE12</f>
        <v>0</v>
      </c>
      <c r="H14" s="125">
        <f t="shared" si="5"/>
        <v>0</v>
      </c>
      <c r="I14" s="126">
        <f t="shared" si="6"/>
        <v>0</v>
      </c>
      <c r="J14" s="124">
        <f>รายงานการรับจ่ายแสตมป์!BF12</f>
        <v>0</v>
      </c>
      <c r="K14" s="123">
        <f>รายงานการรับจ่ายแสตมป์!BG12</f>
        <v>0</v>
      </c>
      <c r="L14" s="124">
        <v>0</v>
      </c>
      <c r="M14" s="123">
        <v>0</v>
      </c>
      <c r="N14" s="126">
        <f t="shared" si="7"/>
        <v>0</v>
      </c>
      <c r="O14" s="126">
        <f t="shared" si="8"/>
        <v>0</v>
      </c>
    </row>
    <row r="15" spans="1:15" x14ac:dyDescent="0.55000000000000004">
      <c r="A15" s="72"/>
      <c r="B15" s="76">
        <v>22</v>
      </c>
      <c r="C15" s="77" t="s">
        <v>431</v>
      </c>
      <c r="D15" s="123">
        <f>รายงานการรับจ่ายแสตมป์!AD13</f>
        <v>0</v>
      </c>
      <c r="E15" s="123">
        <f>รายงานการรับจ่ายแสตมป์!AE13</f>
        <v>0</v>
      </c>
      <c r="F15" s="124">
        <f>รายงานการรับจ่ายแสตมป์!BD13</f>
        <v>0</v>
      </c>
      <c r="G15" s="123">
        <f>รายงานการรับจ่ายแสตมป์!BE13</f>
        <v>0</v>
      </c>
      <c r="H15" s="125">
        <f t="shared" si="5"/>
        <v>0</v>
      </c>
      <c r="I15" s="126">
        <f t="shared" si="6"/>
        <v>0</v>
      </c>
      <c r="J15" s="124">
        <f>รายงานการรับจ่ายแสตมป์!BF13</f>
        <v>0</v>
      </c>
      <c r="K15" s="123">
        <f>รายงานการรับจ่ายแสตมป์!BG13</f>
        <v>0</v>
      </c>
      <c r="L15" s="124">
        <v>0</v>
      </c>
      <c r="M15" s="123">
        <v>0</v>
      </c>
      <c r="N15" s="126">
        <f t="shared" si="7"/>
        <v>0</v>
      </c>
      <c r="O15" s="126">
        <f t="shared" si="8"/>
        <v>0</v>
      </c>
    </row>
    <row r="16" spans="1:15" x14ac:dyDescent="0.55000000000000004">
      <c r="A16" s="72"/>
      <c r="B16" s="76">
        <v>22.1</v>
      </c>
      <c r="C16" s="77" t="s">
        <v>432</v>
      </c>
      <c r="D16" s="123">
        <f>รายงานการรับจ่ายแสตมป์!AD14</f>
        <v>0</v>
      </c>
      <c r="E16" s="123">
        <f>รายงานการรับจ่ายแสตมป์!AE14</f>
        <v>0</v>
      </c>
      <c r="F16" s="124">
        <f>รายงานการรับจ่ายแสตมป์!BD14</f>
        <v>0</v>
      </c>
      <c r="G16" s="123">
        <f>รายงานการรับจ่ายแสตมป์!BE14</f>
        <v>0</v>
      </c>
      <c r="H16" s="125">
        <f t="shared" si="5"/>
        <v>0</v>
      </c>
      <c r="I16" s="126">
        <f t="shared" si="6"/>
        <v>0</v>
      </c>
      <c r="J16" s="124">
        <f>รายงานการรับจ่ายแสตมป์!BF14</f>
        <v>0</v>
      </c>
      <c r="K16" s="123">
        <f>รายงานการรับจ่ายแสตมป์!BG14</f>
        <v>0</v>
      </c>
      <c r="L16" s="124">
        <v>0</v>
      </c>
      <c r="M16" s="123">
        <v>0</v>
      </c>
      <c r="N16" s="126">
        <f t="shared" si="7"/>
        <v>0</v>
      </c>
      <c r="O16" s="126">
        <f t="shared" si="8"/>
        <v>0</v>
      </c>
    </row>
    <row r="17" spans="1:15" x14ac:dyDescent="0.55000000000000004">
      <c r="A17" s="72"/>
      <c r="B17" s="76">
        <v>23</v>
      </c>
      <c r="C17" s="77" t="s">
        <v>433</v>
      </c>
      <c r="D17" s="123">
        <f>รายงานการรับจ่ายแสตมป์!AD15</f>
        <v>0</v>
      </c>
      <c r="E17" s="123">
        <f>รายงานการรับจ่ายแสตมป์!AE15</f>
        <v>0</v>
      </c>
      <c r="F17" s="124">
        <f>รายงานการรับจ่ายแสตมป์!BD15</f>
        <v>0</v>
      </c>
      <c r="G17" s="123">
        <f>รายงานการรับจ่ายแสตมป์!BE15</f>
        <v>0</v>
      </c>
      <c r="H17" s="125">
        <f t="shared" si="5"/>
        <v>0</v>
      </c>
      <c r="I17" s="126">
        <f t="shared" si="6"/>
        <v>0</v>
      </c>
      <c r="J17" s="124">
        <f>รายงานการรับจ่ายแสตมป์!BF15</f>
        <v>0</v>
      </c>
      <c r="K17" s="123">
        <f>รายงานการรับจ่ายแสตมป์!BG15</f>
        <v>0</v>
      </c>
      <c r="L17" s="124">
        <v>0</v>
      </c>
      <c r="M17" s="123">
        <v>0</v>
      </c>
      <c r="N17" s="126">
        <f t="shared" si="7"/>
        <v>0</v>
      </c>
      <c r="O17" s="126">
        <f t="shared" si="8"/>
        <v>0</v>
      </c>
    </row>
    <row r="18" spans="1:15" x14ac:dyDescent="0.55000000000000004">
      <c r="A18" s="72"/>
      <c r="B18" s="76">
        <v>23.1</v>
      </c>
      <c r="C18" s="77" t="s">
        <v>434</v>
      </c>
      <c r="D18" s="123">
        <f>รายงานการรับจ่ายแสตมป์!AD16</f>
        <v>0</v>
      </c>
      <c r="E18" s="123">
        <f>รายงานการรับจ่ายแสตมป์!AE16</f>
        <v>0</v>
      </c>
      <c r="F18" s="124">
        <f>รายงานการรับจ่ายแสตมป์!BD16</f>
        <v>0</v>
      </c>
      <c r="G18" s="123">
        <f>รายงานการรับจ่ายแสตมป์!BE16</f>
        <v>0</v>
      </c>
      <c r="H18" s="125">
        <f t="shared" si="5"/>
        <v>0</v>
      </c>
      <c r="I18" s="126">
        <f t="shared" si="6"/>
        <v>0</v>
      </c>
      <c r="J18" s="124">
        <f>รายงานการรับจ่ายแสตมป์!BF16</f>
        <v>0</v>
      </c>
      <c r="K18" s="123">
        <f>รายงานการรับจ่ายแสตมป์!BG16</f>
        <v>0</v>
      </c>
      <c r="L18" s="124">
        <v>0</v>
      </c>
      <c r="M18" s="123">
        <v>0</v>
      </c>
      <c r="N18" s="126">
        <f t="shared" si="7"/>
        <v>0</v>
      </c>
      <c r="O18" s="126">
        <f t="shared" si="8"/>
        <v>0</v>
      </c>
    </row>
    <row r="19" spans="1:15" x14ac:dyDescent="0.55000000000000004">
      <c r="A19" s="72"/>
      <c r="B19" s="76">
        <v>24</v>
      </c>
      <c r="C19" s="77" t="s">
        <v>435</v>
      </c>
      <c r="D19" s="123">
        <f>รายงานการรับจ่ายแสตมป์!AD17</f>
        <v>0</v>
      </c>
      <c r="E19" s="123">
        <f>รายงานการรับจ่ายแสตมป์!AE17</f>
        <v>0</v>
      </c>
      <c r="F19" s="124">
        <f>รายงานการรับจ่ายแสตมป์!BD17</f>
        <v>0</v>
      </c>
      <c r="G19" s="123">
        <f>รายงานการรับจ่ายแสตมป์!BE17</f>
        <v>0</v>
      </c>
      <c r="H19" s="125">
        <f t="shared" si="5"/>
        <v>0</v>
      </c>
      <c r="I19" s="126">
        <f t="shared" si="6"/>
        <v>0</v>
      </c>
      <c r="J19" s="124">
        <f>รายงานการรับจ่ายแสตมป์!BF17</f>
        <v>0</v>
      </c>
      <c r="K19" s="123">
        <f>รายงานการรับจ่ายแสตมป์!BG17</f>
        <v>0</v>
      </c>
      <c r="L19" s="124">
        <v>0</v>
      </c>
      <c r="M19" s="123">
        <v>0</v>
      </c>
      <c r="N19" s="126">
        <f t="shared" si="7"/>
        <v>0</v>
      </c>
      <c r="O19" s="126">
        <f t="shared" si="8"/>
        <v>0</v>
      </c>
    </row>
    <row r="20" spans="1:15" x14ac:dyDescent="0.55000000000000004">
      <c r="A20" s="72"/>
      <c r="B20" s="76">
        <v>24.1</v>
      </c>
      <c r="C20" s="77" t="s">
        <v>436</v>
      </c>
      <c r="D20" s="123">
        <f>รายงานการรับจ่ายแสตมป์!AD18</f>
        <v>0</v>
      </c>
      <c r="E20" s="123">
        <f>รายงานการรับจ่ายแสตมป์!AE18</f>
        <v>0</v>
      </c>
      <c r="F20" s="124">
        <f>รายงานการรับจ่ายแสตมป์!BD18</f>
        <v>0</v>
      </c>
      <c r="G20" s="123">
        <f>รายงานการรับจ่ายแสตมป์!BE18</f>
        <v>0</v>
      </c>
      <c r="H20" s="125">
        <f t="shared" si="5"/>
        <v>0</v>
      </c>
      <c r="I20" s="126">
        <f t="shared" si="6"/>
        <v>0</v>
      </c>
      <c r="J20" s="124">
        <f>รายงานการรับจ่ายแสตมป์!BF18</f>
        <v>0</v>
      </c>
      <c r="K20" s="123">
        <f>รายงานการรับจ่ายแสตมป์!BG18</f>
        <v>0</v>
      </c>
      <c r="L20" s="124">
        <v>0</v>
      </c>
      <c r="M20" s="123">
        <v>0</v>
      </c>
      <c r="N20" s="126">
        <f t="shared" si="7"/>
        <v>0</v>
      </c>
      <c r="O20" s="126">
        <f t="shared" si="8"/>
        <v>0</v>
      </c>
    </row>
    <row r="21" spans="1:15" x14ac:dyDescent="0.55000000000000004">
      <c r="A21" s="72">
        <v>3</v>
      </c>
      <c r="B21" s="181" t="s">
        <v>437</v>
      </c>
      <c r="C21" s="18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55000000000000004">
      <c r="A22" s="72"/>
      <c r="B22" s="76">
        <v>31</v>
      </c>
      <c r="C22" s="77" t="s">
        <v>438</v>
      </c>
      <c r="D22" s="123">
        <f>รายงานการรับจ่ายแสตมป์!AD20</f>
        <v>0</v>
      </c>
      <c r="E22" s="123">
        <f>รายงานการรับจ่ายแสตมป์!AE20</f>
        <v>0</v>
      </c>
      <c r="F22" s="124">
        <f>รายงานการรับจ่ายแสตมป์!BD20</f>
        <v>0</v>
      </c>
      <c r="G22" s="123">
        <f>รายงานการรับจ่ายแสตมป์!BE20</f>
        <v>0</v>
      </c>
      <c r="H22" s="125">
        <f t="shared" ref="H22:H30" si="9">D22+F22</f>
        <v>0</v>
      </c>
      <c r="I22" s="126">
        <f t="shared" ref="I22:I30" si="10">E22+G22</f>
        <v>0</v>
      </c>
      <c r="J22" s="124">
        <f>รายงานการรับจ่ายแสตมป์!BF20</f>
        <v>0</v>
      </c>
      <c r="K22" s="123">
        <f>รายงานการรับจ่ายแสตมป์!BG20</f>
        <v>0</v>
      </c>
      <c r="L22" s="124">
        <v>0</v>
      </c>
      <c r="M22" s="123">
        <v>0</v>
      </c>
      <c r="N22" s="126">
        <f t="shared" ref="N22:N30" si="11">H22-J22-L22</f>
        <v>0</v>
      </c>
      <c r="O22" s="126">
        <f t="shared" ref="O22:O30" si="12">I22-K22-M22</f>
        <v>0</v>
      </c>
    </row>
    <row r="23" spans="1:15" x14ac:dyDescent="0.55000000000000004">
      <c r="A23" s="72"/>
      <c r="B23" s="76">
        <v>31.1</v>
      </c>
      <c r="C23" s="77" t="s">
        <v>439</v>
      </c>
      <c r="D23" s="123">
        <f>รายงานการรับจ่ายแสตมป์!AD21</f>
        <v>0</v>
      </c>
      <c r="E23" s="123">
        <f>รายงานการรับจ่ายแสตมป์!AE21</f>
        <v>0</v>
      </c>
      <c r="F23" s="124">
        <f>รายงานการรับจ่ายแสตมป์!BD21</f>
        <v>0</v>
      </c>
      <c r="G23" s="123">
        <f>รายงานการรับจ่ายแสตมป์!BE21</f>
        <v>0</v>
      </c>
      <c r="H23" s="125">
        <f t="shared" si="9"/>
        <v>0</v>
      </c>
      <c r="I23" s="126">
        <f t="shared" si="10"/>
        <v>0</v>
      </c>
      <c r="J23" s="124">
        <f>รายงานการรับจ่ายแสตมป์!BF21</f>
        <v>0</v>
      </c>
      <c r="K23" s="123">
        <f>รายงานการรับจ่ายแสตมป์!BG21</f>
        <v>0</v>
      </c>
      <c r="L23" s="124">
        <v>0</v>
      </c>
      <c r="M23" s="123">
        <v>0</v>
      </c>
      <c r="N23" s="126">
        <f t="shared" si="11"/>
        <v>0</v>
      </c>
      <c r="O23" s="126">
        <f t="shared" si="12"/>
        <v>0</v>
      </c>
    </row>
    <row r="24" spans="1:15" x14ac:dyDescent="0.55000000000000004">
      <c r="A24" s="72"/>
      <c r="B24" s="76">
        <v>31.2</v>
      </c>
      <c r="C24" s="77" t="s">
        <v>440</v>
      </c>
      <c r="D24" s="123">
        <f>รายงานการรับจ่ายแสตมป์!AD22</f>
        <v>0</v>
      </c>
      <c r="E24" s="123">
        <f>รายงานการรับจ่ายแสตมป์!AE22</f>
        <v>0</v>
      </c>
      <c r="F24" s="124">
        <f>รายงานการรับจ่ายแสตมป์!BD22</f>
        <v>0</v>
      </c>
      <c r="G24" s="123">
        <f>รายงานการรับจ่ายแสตมป์!BE22</f>
        <v>0</v>
      </c>
      <c r="H24" s="125">
        <f t="shared" si="9"/>
        <v>0</v>
      </c>
      <c r="I24" s="126">
        <f t="shared" si="10"/>
        <v>0</v>
      </c>
      <c r="J24" s="124">
        <f>รายงานการรับจ่ายแสตมป์!BF22</f>
        <v>0</v>
      </c>
      <c r="K24" s="123">
        <f>รายงานการรับจ่ายแสตมป์!BG22</f>
        <v>0</v>
      </c>
      <c r="L24" s="124">
        <v>0</v>
      </c>
      <c r="M24" s="123">
        <v>0</v>
      </c>
      <c r="N24" s="126">
        <f t="shared" si="11"/>
        <v>0</v>
      </c>
      <c r="O24" s="126">
        <f t="shared" si="12"/>
        <v>0</v>
      </c>
    </row>
    <row r="25" spans="1:15" x14ac:dyDescent="0.55000000000000004">
      <c r="A25" s="72"/>
      <c r="B25" s="76">
        <v>32</v>
      </c>
      <c r="C25" s="77" t="s">
        <v>441</v>
      </c>
      <c r="D25" s="123">
        <f>รายงานการรับจ่ายแสตมป์!AD23</f>
        <v>0</v>
      </c>
      <c r="E25" s="123">
        <f>รายงานการรับจ่ายแสตมป์!AE23</f>
        <v>0</v>
      </c>
      <c r="F25" s="124">
        <f>รายงานการรับจ่ายแสตมป์!BD23</f>
        <v>0</v>
      </c>
      <c r="G25" s="123">
        <f>รายงานการรับจ่ายแสตมป์!BE23</f>
        <v>0</v>
      </c>
      <c r="H25" s="125">
        <f t="shared" si="9"/>
        <v>0</v>
      </c>
      <c r="I25" s="126">
        <f t="shared" si="10"/>
        <v>0</v>
      </c>
      <c r="J25" s="124">
        <f>รายงานการรับจ่ายแสตมป์!BF23</f>
        <v>0</v>
      </c>
      <c r="K25" s="123">
        <f>รายงานการรับจ่ายแสตมป์!BG23</f>
        <v>0</v>
      </c>
      <c r="L25" s="124">
        <v>0</v>
      </c>
      <c r="M25" s="123">
        <v>0</v>
      </c>
      <c r="N25" s="126">
        <f t="shared" si="11"/>
        <v>0</v>
      </c>
      <c r="O25" s="126">
        <f t="shared" si="12"/>
        <v>0</v>
      </c>
    </row>
    <row r="26" spans="1:15" x14ac:dyDescent="0.55000000000000004">
      <c r="A26" s="72"/>
      <c r="B26" s="76">
        <v>32.1</v>
      </c>
      <c r="C26" s="77" t="s">
        <v>442</v>
      </c>
      <c r="D26" s="123">
        <f>รายงานการรับจ่ายแสตมป์!AD24</f>
        <v>0</v>
      </c>
      <c r="E26" s="123">
        <f>รายงานการรับจ่ายแสตมป์!AE24</f>
        <v>0</v>
      </c>
      <c r="F26" s="124">
        <f>รายงานการรับจ่ายแสตมป์!BD24</f>
        <v>0</v>
      </c>
      <c r="G26" s="123">
        <f>รายงานการรับจ่ายแสตมป์!BE24</f>
        <v>0</v>
      </c>
      <c r="H26" s="125">
        <f t="shared" si="9"/>
        <v>0</v>
      </c>
      <c r="I26" s="126">
        <f t="shared" si="10"/>
        <v>0</v>
      </c>
      <c r="J26" s="124">
        <f>รายงานการรับจ่ายแสตมป์!BF24</f>
        <v>0</v>
      </c>
      <c r="K26" s="123">
        <f>รายงานการรับจ่ายแสตมป์!BG24</f>
        <v>0</v>
      </c>
      <c r="L26" s="124">
        <v>0</v>
      </c>
      <c r="M26" s="123">
        <v>0</v>
      </c>
      <c r="N26" s="126">
        <f t="shared" si="11"/>
        <v>0</v>
      </c>
      <c r="O26" s="126">
        <f t="shared" si="12"/>
        <v>0</v>
      </c>
    </row>
    <row r="27" spans="1:15" x14ac:dyDescent="0.55000000000000004">
      <c r="A27" s="72"/>
      <c r="B27" s="76">
        <v>32.200000000000003</v>
      </c>
      <c r="C27" s="77" t="s">
        <v>443</v>
      </c>
      <c r="D27" s="123">
        <f>รายงานการรับจ่ายแสตมป์!AD25</f>
        <v>0</v>
      </c>
      <c r="E27" s="123">
        <f>รายงานการรับจ่ายแสตมป์!AE25</f>
        <v>0</v>
      </c>
      <c r="F27" s="124">
        <f>รายงานการรับจ่ายแสตมป์!BD25</f>
        <v>0</v>
      </c>
      <c r="G27" s="123">
        <f>รายงานการรับจ่ายแสตมป์!BE25</f>
        <v>0</v>
      </c>
      <c r="H27" s="125">
        <f t="shared" si="9"/>
        <v>0</v>
      </c>
      <c r="I27" s="126">
        <f t="shared" si="10"/>
        <v>0</v>
      </c>
      <c r="J27" s="124">
        <f>รายงานการรับจ่ายแสตมป์!BF25</f>
        <v>0</v>
      </c>
      <c r="K27" s="123">
        <f>รายงานการรับจ่ายแสตมป์!BG25</f>
        <v>0</v>
      </c>
      <c r="L27" s="124">
        <v>0</v>
      </c>
      <c r="M27" s="123">
        <v>0</v>
      </c>
      <c r="N27" s="126">
        <f t="shared" si="11"/>
        <v>0</v>
      </c>
      <c r="O27" s="126">
        <f t="shared" si="12"/>
        <v>0</v>
      </c>
    </row>
    <row r="28" spans="1:15" x14ac:dyDescent="0.55000000000000004">
      <c r="A28" s="72"/>
      <c r="B28" s="76">
        <v>33</v>
      </c>
      <c r="C28" s="77" t="s">
        <v>444</v>
      </c>
      <c r="D28" s="123">
        <f>รายงานการรับจ่ายแสตมป์!AD26</f>
        <v>0</v>
      </c>
      <c r="E28" s="123">
        <f>รายงานการรับจ่ายแสตมป์!AE26</f>
        <v>0</v>
      </c>
      <c r="F28" s="124">
        <f>รายงานการรับจ่ายแสตมป์!BD26</f>
        <v>0</v>
      </c>
      <c r="G28" s="123">
        <f>รายงานการรับจ่ายแสตมป์!BE26</f>
        <v>0</v>
      </c>
      <c r="H28" s="125">
        <f t="shared" si="9"/>
        <v>0</v>
      </c>
      <c r="I28" s="126">
        <f t="shared" si="10"/>
        <v>0</v>
      </c>
      <c r="J28" s="124">
        <f>รายงานการรับจ่ายแสตมป์!BF26</f>
        <v>0</v>
      </c>
      <c r="K28" s="123">
        <f>รายงานการรับจ่ายแสตมป์!BG26</f>
        <v>0</v>
      </c>
      <c r="L28" s="124">
        <v>0</v>
      </c>
      <c r="M28" s="123">
        <v>0</v>
      </c>
      <c r="N28" s="126">
        <f t="shared" si="11"/>
        <v>0</v>
      </c>
      <c r="O28" s="126">
        <f t="shared" si="12"/>
        <v>0</v>
      </c>
    </row>
    <row r="29" spans="1:15" x14ac:dyDescent="0.55000000000000004">
      <c r="A29" s="72"/>
      <c r="B29" s="76">
        <v>33.1</v>
      </c>
      <c r="C29" s="77" t="s">
        <v>445</v>
      </c>
      <c r="D29" s="123">
        <f>รายงานการรับจ่ายแสตมป์!AD27</f>
        <v>0</v>
      </c>
      <c r="E29" s="123">
        <f>รายงานการรับจ่ายแสตมป์!AE27</f>
        <v>0</v>
      </c>
      <c r="F29" s="124">
        <f>รายงานการรับจ่ายแสตมป์!BD27</f>
        <v>0</v>
      </c>
      <c r="G29" s="123">
        <f>รายงานการรับจ่ายแสตมป์!BE27</f>
        <v>0</v>
      </c>
      <c r="H29" s="125">
        <f t="shared" si="9"/>
        <v>0</v>
      </c>
      <c r="I29" s="126">
        <f t="shared" si="10"/>
        <v>0</v>
      </c>
      <c r="J29" s="124">
        <f>รายงานการรับจ่ายแสตมป์!BF27</f>
        <v>0</v>
      </c>
      <c r="K29" s="123">
        <f>รายงานการรับจ่ายแสตมป์!BG27</f>
        <v>0</v>
      </c>
      <c r="L29" s="124">
        <v>0</v>
      </c>
      <c r="M29" s="123">
        <v>0</v>
      </c>
      <c r="N29" s="126">
        <f t="shared" si="11"/>
        <v>0</v>
      </c>
      <c r="O29" s="126">
        <f t="shared" si="12"/>
        <v>0</v>
      </c>
    </row>
    <row r="30" spans="1:15" x14ac:dyDescent="0.55000000000000004">
      <c r="A30" s="72"/>
      <c r="B30" s="76">
        <v>33.200000000000003</v>
      </c>
      <c r="C30" s="77" t="s">
        <v>446</v>
      </c>
      <c r="D30" s="123">
        <f>รายงานการรับจ่ายแสตมป์!AD28</f>
        <v>0</v>
      </c>
      <c r="E30" s="123">
        <f>รายงานการรับจ่ายแสตมป์!AE28</f>
        <v>0</v>
      </c>
      <c r="F30" s="124">
        <f>รายงานการรับจ่ายแสตมป์!BD28</f>
        <v>0</v>
      </c>
      <c r="G30" s="123">
        <f>รายงานการรับจ่ายแสตมป์!BE28</f>
        <v>0</v>
      </c>
      <c r="H30" s="125">
        <f t="shared" si="9"/>
        <v>0</v>
      </c>
      <c r="I30" s="126">
        <f t="shared" si="10"/>
        <v>0</v>
      </c>
      <c r="J30" s="124">
        <f>รายงานการรับจ่ายแสตมป์!BF28</f>
        <v>0</v>
      </c>
      <c r="K30" s="123">
        <f>รายงานการรับจ่ายแสตมป์!BG28</f>
        <v>0</v>
      </c>
      <c r="L30" s="124">
        <v>0</v>
      </c>
      <c r="M30" s="123">
        <v>0</v>
      </c>
      <c r="N30" s="126">
        <f t="shared" si="11"/>
        <v>0</v>
      </c>
      <c r="O30" s="126">
        <f t="shared" si="12"/>
        <v>0</v>
      </c>
    </row>
    <row r="31" spans="1:15" x14ac:dyDescent="0.55000000000000004">
      <c r="A31" s="72">
        <v>4</v>
      </c>
      <c r="B31" s="181" t="s">
        <v>447</v>
      </c>
      <c r="C31" s="18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x14ac:dyDescent="0.55000000000000004">
      <c r="A32" s="72"/>
      <c r="B32" s="76">
        <v>41</v>
      </c>
      <c r="C32" s="77" t="s">
        <v>448</v>
      </c>
      <c r="D32" s="123">
        <f>รายงานการรับจ่ายแสตมป์!AD30</f>
        <v>0</v>
      </c>
      <c r="E32" s="123">
        <f>รายงานการรับจ่ายแสตมป์!AE30</f>
        <v>0</v>
      </c>
      <c r="F32" s="124">
        <f>รายงานการรับจ่ายแสตมป์!BD30</f>
        <v>0</v>
      </c>
      <c r="G32" s="123">
        <f>รายงานการรับจ่ายแสตมป์!BE30</f>
        <v>0</v>
      </c>
      <c r="H32" s="125">
        <f t="shared" ref="H32:H37" si="13">D32+F32</f>
        <v>0</v>
      </c>
      <c r="I32" s="126">
        <f t="shared" ref="I32:I37" si="14">E32+G32</f>
        <v>0</v>
      </c>
      <c r="J32" s="124">
        <f>รายงานการรับจ่ายแสตมป์!BF30</f>
        <v>0</v>
      </c>
      <c r="K32" s="123">
        <f>รายงานการรับจ่ายแสตมป์!BG30</f>
        <v>0</v>
      </c>
      <c r="L32" s="124">
        <v>0</v>
      </c>
      <c r="M32" s="123">
        <v>0</v>
      </c>
      <c r="N32" s="126">
        <f t="shared" ref="N32:N37" si="15">H32-J32-L32</f>
        <v>0</v>
      </c>
      <c r="O32" s="126">
        <f t="shared" ref="O32:O37" si="16">I32-K32-M32</f>
        <v>0</v>
      </c>
    </row>
    <row r="33" spans="1:15" x14ac:dyDescent="0.55000000000000004">
      <c r="A33" s="72"/>
      <c r="B33" s="76">
        <v>41.1</v>
      </c>
      <c r="C33" s="77" t="s">
        <v>449</v>
      </c>
      <c r="D33" s="123">
        <f>รายงานการรับจ่ายแสตมป์!AD31</f>
        <v>0</v>
      </c>
      <c r="E33" s="123">
        <f>รายงานการรับจ่ายแสตมป์!AE31</f>
        <v>0</v>
      </c>
      <c r="F33" s="124">
        <f>รายงานการรับจ่ายแสตมป์!BD31</f>
        <v>0</v>
      </c>
      <c r="G33" s="123">
        <f>รายงานการรับจ่ายแสตมป์!BE31</f>
        <v>0</v>
      </c>
      <c r="H33" s="125">
        <f t="shared" si="13"/>
        <v>0</v>
      </c>
      <c r="I33" s="126">
        <f t="shared" si="14"/>
        <v>0</v>
      </c>
      <c r="J33" s="124">
        <f>รายงานการรับจ่ายแสตมป์!BF31</f>
        <v>0</v>
      </c>
      <c r="K33" s="123">
        <f>รายงานการรับจ่ายแสตมป์!BG31</f>
        <v>0</v>
      </c>
      <c r="L33" s="124">
        <v>0</v>
      </c>
      <c r="M33" s="123">
        <v>0</v>
      </c>
      <c r="N33" s="126">
        <f t="shared" si="15"/>
        <v>0</v>
      </c>
      <c r="O33" s="126">
        <f t="shared" si="16"/>
        <v>0</v>
      </c>
    </row>
    <row r="34" spans="1:15" x14ac:dyDescent="0.55000000000000004">
      <c r="A34" s="72"/>
      <c r="B34" s="76">
        <v>42</v>
      </c>
      <c r="C34" s="77" t="s">
        <v>450</v>
      </c>
      <c r="D34" s="123">
        <f>รายงานการรับจ่ายแสตมป์!AD32</f>
        <v>0</v>
      </c>
      <c r="E34" s="123">
        <f>รายงานการรับจ่ายแสตมป์!AE32</f>
        <v>0</v>
      </c>
      <c r="F34" s="124">
        <f>รายงานการรับจ่ายแสตมป์!BD32</f>
        <v>0</v>
      </c>
      <c r="G34" s="123">
        <f>รายงานการรับจ่ายแสตมป์!BE32</f>
        <v>0</v>
      </c>
      <c r="H34" s="125">
        <f t="shared" si="13"/>
        <v>0</v>
      </c>
      <c r="I34" s="126">
        <f t="shared" si="14"/>
        <v>0</v>
      </c>
      <c r="J34" s="124">
        <f>รายงานการรับจ่ายแสตมป์!BF32</f>
        <v>0</v>
      </c>
      <c r="K34" s="123">
        <f>รายงานการรับจ่ายแสตมป์!BG32</f>
        <v>0</v>
      </c>
      <c r="L34" s="124">
        <v>0</v>
      </c>
      <c r="M34" s="123">
        <v>0</v>
      </c>
      <c r="N34" s="126">
        <f t="shared" si="15"/>
        <v>0</v>
      </c>
      <c r="O34" s="126">
        <f t="shared" si="16"/>
        <v>0</v>
      </c>
    </row>
    <row r="35" spans="1:15" x14ac:dyDescent="0.55000000000000004">
      <c r="A35" s="72"/>
      <c r="B35" s="76">
        <v>42.1</v>
      </c>
      <c r="C35" s="77" t="s">
        <v>451</v>
      </c>
      <c r="D35" s="123">
        <f>รายงานการรับจ่ายแสตมป์!AD33</f>
        <v>0</v>
      </c>
      <c r="E35" s="123">
        <f>รายงานการรับจ่ายแสตมป์!AE33</f>
        <v>0</v>
      </c>
      <c r="F35" s="124">
        <f>รายงานการรับจ่ายแสตมป์!BD33</f>
        <v>0</v>
      </c>
      <c r="G35" s="123">
        <f>รายงานการรับจ่ายแสตมป์!BE33</f>
        <v>0</v>
      </c>
      <c r="H35" s="125">
        <f t="shared" si="13"/>
        <v>0</v>
      </c>
      <c r="I35" s="126">
        <f t="shared" si="14"/>
        <v>0</v>
      </c>
      <c r="J35" s="124">
        <f>รายงานการรับจ่ายแสตมป์!BF33</f>
        <v>0</v>
      </c>
      <c r="K35" s="123">
        <f>รายงานการรับจ่ายแสตมป์!BG33</f>
        <v>0</v>
      </c>
      <c r="L35" s="124">
        <v>0</v>
      </c>
      <c r="M35" s="123">
        <v>0</v>
      </c>
      <c r="N35" s="126">
        <f t="shared" si="15"/>
        <v>0</v>
      </c>
      <c r="O35" s="126">
        <f t="shared" si="16"/>
        <v>0</v>
      </c>
    </row>
    <row r="36" spans="1:15" x14ac:dyDescent="0.55000000000000004">
      <c r="A36" s="72"/>
      <c r="B36" s="76">
        <v>43</v>
      </c>
      <c r="C36" s="77" t="s">
        <v>452</v>
      </c>
      <c r="D36" s="123">
        <f>รายงานการรับจ่ายแสตมป์!AD34</f>
        <v>0</v>
      </c>
      <c r="E36" s="123">
        <f>รายงานการรับจ่ายแสตมป์!AE34</f>
        <v>0</v>
      </c>
      <c r="F36" s="124">
        <f>รายงานการรับจ่ายแสตมป์!BD34</f>
        <v>0</v>
      </c>
      <c r="G36" s="123">
        <f>รายงานการรับจ่ายแสตมป์!BE34</f>
        <v>0</v>
      </c>
      <c r="H36" s="125">
        <f t="shared" si="13"/>
        <v>0</v>
      </c>
      <c r="I36" s="126">
        <f t="shared" si="14"/>
        <v>0</v>
      </c>
      <c r="J36" s="124">
        <f>รายงานการรับจ่ายแสตมป์!BF34</f>
        <v>0</v>
      </c>
      <c r="K36" s="123">
        <f>รายงานการรับจ่ายแสตมป์!BG34</f>
        <v>0</v>
      </c>
      <c r="L36" s="124">
        <v>0</v>
      </c>
      <c r="M36" s="123">
        <v>0</v>
      </c>
      <c r="N36" s="126">
        <f t="shared" si="15"/>
        <v>0</v>
      </c>
      <c r="O36" s="126">
        <f t="shared" si="16"/>
        <v>0</v>
      </c>
    </row>
    <row r="37" spans="1:15" x14ac:dyDescent="0.55000000000000004">
      <c r="A37" s="72"/>
      <c r="B37" s="76">
        <v>43.1</v>
      </c>
      <c r="C37" s="77" t="s">
        <v>453</v>
      </c>
      <c r="D37" s="123">
        <f>รายงานการรับจ่ายแสตมป์!AD35</f>
        <v>0</v>
      </c>
      <c r="E37" s="123">
        <f>รายงานการรับจ่ายแสตมป์!AE35</f>
        <v>0</v>
      </c>
      <c r="F37" s="124">
        <f>รายงานการรับจ่ายแสตมป์!BD35</f>
        <v>0</v>
      </c>
      <c r="G37" s="123">
        <f>รายงานการรับจ่ายแสตมป์!BE35</f>
        <v>0</v>
      </c>
      <c r="H37" s="125">
        <f t="shared" si="13"/>
        <v>0</v>
      </c>
      <c r="I37" s="126">
        <f t="shared" si="14"/>
        <v>0</v>
      </c>
      <c r="J37" s="124">
        <f>รายงานการรับจ่ายแสตมป์!BF35</f>
        <v>0</v>
      </c>
      <c r="K37" s="123">
        <f>รายงานการรับจ่ายแสตมป์!BG35</f>
        <v>0</v>
      </c>
      <c r="L37" s="124">
        <v>0</v>
      </c>
      <c r="M37" s="123">
        <v>0</v>
      </c>
      <c r="N37" s="126">
        <f t="shared" si="15"/>
        <v>0</v>
      </c>
      <c r="O37" s="126">
        <f t="shared" si="16"/>
        <v>0</v>
      </c>
    </row>
    <row r="38" spans="1:15" x14ac:dyDescent="0.55000000000000004">
      <c r="A38" s="72">
        <v>5</v>
      </c>
      <c r="B38" s="181" t="s">
        <v>454</v>
      </c>
      <c r="C38" s="18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x14ac:dyDescent="0.55000000000000004">
      <c r="A39" s="72"/>
      <c r="B39" s="76">
        <v>51</v>
      </c>
      <c r="C39" s="77" t="s">
        <v>455</v>
      </c>
      <c r="D39" s="123">
        <f>รายงานการรับจ่ายแสตมป์!AD37</f>
        <v>0</v>
      </c>
      <c r="E39" s="123">
        <f>รายงานการรับจ่ายแสตมป์!AE37</f>
        <v>0</v>
      </c>
      <c r="F39" s="124">
        <f>รายงานการรับจ่ายแสตมป์!BD37</f>
        <v>0</v>
      </c>
      <c r="G39" s="123">
        <f>รายงานการรับจ่ายแสตมป์!BE37</f>
        <v>0</v>
      </c>
      <c r="H39" s="125">
        <f t="shared" ref="H39:H50" si="17">D39+F39</f>
        <v>0</v>
      </c>
      <c r="I39" s="126">
        <f t="shared" ref="I39:I50" si="18">E39+G39</f>
        <v>0</v>
      </c>
      <c r="J39" s="124">
        <f>รายงานการรับจ่ายแสตมป์!BF37</f>
        <v>0</v>
      </c>
      <c r="K39" s="123">
        <f>รายงานการรับจ่ายแสตมป์!BG37</f>
        <v>0</v>
      </c>
      <c r="L39" s="124">
        <v>0</v>
      </c>
      <c r="M39" s="123">
        <v>0</v>
      </c>
      <c r="N39" s="126">
        <f t="shared" ref="N39:N50" si="19">H39-J39-L39</f>
        <v>0</v>
      </c>
      <c r="O39" s="126">
        <f t="shared" ref="O39:O50" si="20">I39-K39-M39</f>
        <v>0</v>
      </c>
    </row>
    <row r="40" spans="1:15" x14ac:dyDescent="0.55000000000000004">
      <c r="A40" s="72"/>
      <c r="B40" s="76">
        <v>51.1</v>
      </c>
      <c r="C40" s="77" t="s">
        <v>456</v>
      </c>
      <c r="D40" s="123">
        <f>รายงานการรับจ่ายแสตมป์!AD38</f>
        <v>0</v>
      </c>
      <c r="E40" s="123">
        <f>รายงานการรับจ่ายแสตมป์!AE38</f>
        <v>0</v>
      </c>
      <c r="F40" s="124">
        <f>รายงานการรับจ่ายแสตมป์!BD38</f>
        <v>0</v>
      </c>
      <c r="G40" s="123">
        <f>รายงานการรับจ่ายแสตมป์!BE38</f>
        <v>0</v>
      </c>
      <c r="H40" s="125">
        <f t="shared" si="17"/>
        <v>0</v>
      </c>
      <c r="I40" s="126">
        <f t="shared" si="18"/>
        <v>0</v>
      </c>
      <c r="J40" s="124">
        <f>รายงานการรับจ่ายแสตมป์!BF38</f>
        <v>0</v>
      </c>
      <c r="K40" s="123">
        <f>รายงานการรับจ่ายแสตมป์!BG38</f>
        <v>0</v>
      </c>
      <c r="L40" s="124">
        <v>0</v>
      </c>
      <c r="M40" s="123">
        <v>0</v>
      </c>
      <c r="N40" s="126">
        <f t="shared" si="19"/>
        <v>0</v>
      </c>
      <c r="O40" s="126">
        <f t="shared" si="20"/>
        <v>0</v>
      </c>
    </row>
    <row r="41" spans="1:15" x14ac:dyDescent="0.55000000000000004">
      <c r="A41" s="72"/>
      <c r="B41" s="76">
        <v>51.2</v>
      </c>
      <c r="C41" s="77" t="s">
        <v>457</v>
      </c>
      <c r="D41" s="123">
        <f>รายงานการรับจ่ายแสตมป์!AD39</f>
        <v>0</v>
      </c>
      <c r="E41" s="123">
        <f>รายงานการรับจ่ายแสตมป์!AE39</f>
        <v>0</v>
      </c>
      <c r="F41" s="124">
        <f>รายงานการรับจ่ายแสตมป์!BD39</f>
        <v>0</v>
      </c>
      <c r="G41" s="123">
        <f>รายงานการรับจ่ายแสตมป์!BE39</f>
        <v>0</v>
      </c>
      <c r="H41" s="125">
        <f t="shared" si="17"/>
        <v>0</v>
      </c>
      <c r="I41" s="126">
        <f t="shared" si="18"/>
        <v>0</v>
      </c>
      <c r="J41" s="124">
        <f>รายงานการรับจ่ายแสตมป์!BF39</f>
        <v>0</v>
      </c>
      <c r="K41" s="123">
        <f>รายงานการรับจ่ายแสตมป์!BG39</f>
        <v>0</v>
      </c>
      <c r="L41" s="124">
        <v>0</v>
      </c>
      <c r="M41" s="123">
        <v>0</v>
      </c>
      <c r="N41" s="126">
        <f t="shared" si="19"/>
        <v>0</v>
      </c>
      <c r="O41" s="126">
        <f t="shared" si="20"/>
        <v>0</v>
      </c>
    </row>
    <row r="42" spans="1:15" x14ac:dyDescent="0.55000000000000004">
      <c r="A42" s="72"/>
      <c r="B42" s="76">
        <v>51</v>
      </c>
      <c r="C42" s="77" t="s">
        <v>458</v>
      </c>
      <c r="D42" s="123">
        <f>รายงานการรับจ่ายแสตมป์!AD40</f>
        <v>0</v>
      </c>
      <c r="E42" s="123">
        <f>รายงานการรับจ่ายแสตมป์!AE40</f>
        <v>0</v>
      </c>
      <c r="F42" s="124">
        <f>รายงานการรับจ่ายแสตมป์!BD40</f>
        <v>0</v>
      </c>
      <c r="G42" s="123">
        <f>รายงานการรับจ่ายแสตมป์!BE40</f>
        <v>0</v>
      </c>
      <c r="H42" s="125">
        <f t="shared" si="17"/>
        <v>0</v>
      </c>
      <c r="I42" s="126">
        <f t="shared" si="18"/>
        <v>0</v>
      </c>
      <c r="J42" s="124">
        <f>รายงานการรับจ่ายแสตมป์!BF40</f>
        <v>0</v>
      </c>
      <c r="K42" s="123">
        <f>รายงานการรับจ่ายแสตมป์!BG40</f>
        <v>0</v>
      </c>
      <c r="L42" s="124">
        <v>0</v>
      </c>
      <c r="M42" s="123">
        <v>0</v>
      </c>
      <c r="N42" s="126">
        <f t="shared" si="19"/>
        <v>0</v>
      </c>
      <c r="O42" s="126">
        <f t="shared" si="20"/>
        <v>0</v>
      </c>
    </row>
    <row r="43" spans="1:15" x14ac:dyDescent="0.55000000000000004">
      <c r="A43" s="72"/>
      <c r="B43" s="76">
        <v>51.1</v>
      </c>
      <c r="C43" s="77" t="s">
        <v>459</v>
      </c>
      <c r="D43" s="123">
        <f>รายงานการรับจ่ายแสตมป์!AD41</f>
        <v>0</v>
      </c>
      <c r="E43" s="123">
        <f>รายงานการรับจ่ายแสตมป์!AE41</f>
        <v>0</v>
      </c>
      <c r="F43" s="124">
        <f>รายงานการรับจ่ายแสตมป์!BD41</f>
        <v>0</v>
      </c>
      <c r="G43" s="123">
        <f>รายงานการรับจ่ายแสตมป์!BE41</f>
        <v>0</v>
      </c>
      <c r="H43" s="125">
        <f t="shared" si="17"/>
        <v>0</v>
      </c>
      <c r="I43" s="126">
        <f t="shared" si="18"/>
        <v>0</v>
      </c>
      <c r="J43" s="124">
        <f>รายงานการรับจ่ายแสตมป์!BF41</f>
        <v>0</v>
      </c>
      <c r="K43" s="123">
        <f>รายงานการรับจ่ายแสตมป์!BG41</f>
        <v>0</v>
      </c>
      <c r="L43" s="124">
        <v>0</v>
      </c>
      <c r="M43" s="123">
        <v>0</v>
      </c>
      <c r="N43" s="126">
        <f t="shared" si="19"/>
        <v>0</v>
      </c>
      <c r="O43" s="126">
        <f t="shared" si="20"/>
        <v>0</v>
      </c>
    </row>
    <row r="44" spans="1:15" x14ac:dyDescent="0.55000000000000004">
      <c r="A44" s="72"/>
      <c r="B44" s="76">
        <v>51.2</v>
      </c>
      <c r="C44" s="77" t="s">
        <v>460</v>
      </c>
      <c r="D44" s="123">
        <f>รายงานการรับจ่ายแสตมป์!AD42</f>
        <v>0</v>
      </c>
      <c r="E44" s="123">
        <f>รายงานการรับจ่ายแสตมป์!AE42</f>
        <v>0</v>
      </c>
      <c r="F44" s="124">
        <f>รายงานการรับจ่ายแสตมป์!BD42</f>
        <v>0</v>
      </c>
      <c r="G44" s="123">
        <f>รายงานการรับจ่ายแสตมป์!BE42</f>
        <v>0</v>
      </c>
      <c r="H44" s="125">
        <f t="shared" si="17"/>
        <v>0</v>
      </c>
      <c r="I44" s="126">
        <f t="shared" si="18"/>
        <v>0</v>
      </c>
      <c r="J44" s="124">
        <f>รายงานการรับจ่ายแสตมป์!BF42</f>
        <v>0</v>
      </c>
      <c r="K44" s="123">
        <f>รายงานการรับจ่ายแสตมป์!BG42</f>
        <v>0</v>
      </c>
      <c r="L44" s="124">
        <v>0</v>
      </c>
      <c r="M44" s="123">
        <v>0</v>
      </c>
      <c r="N44" s="126">
        <f t="shared" si="19"/>
        <v>0</v>
      </c>
      <c r="O44" s="126">
        <f t="shared" si="20"/>
        <v>0</v>
      </c>
    </row>
    <row r="45" spans="1:15" x14ac:dyDescent="0.55000000000000004">
      <c r="A45" s="72"/>
      <c r="B45" s="76">
        <v>51</v>
      </c>
      <c r="C45" s="77" t="s">
        <v>461</v>
      </c>
      <c r="D45" s="123">
        <f>รายงานการรับจ่ายแสตมป์!AD43</f>
        <v>0</v>
      </c>
      <c r="E45" s="123">
        <f>รายงานการรับจ่ายแสตมป์!AE43</f>
        <v>0</v>
      </c>
      <c r="F45" s="124">
        <f>รายงานการรับจ่ายแสตมป์!BD43</f>
        <v>0</v>
      </c>
      <c r="G45" s="123">
        <f>รายงานการรับจ่ายแสตมป์!BE43</f>
        <v>0</v>
      </c>
      <c r="H45" s="125">
        <f t="shared" si="17"/>
        <v>0</v>
      </c>
      <c r="I45" s="126">
        <f t="shared" si="18"/>
        <v>0</v>
      </c>
      <c r="J45" s="124">
        <f>รายงานการรับจ่ายแสตมป์!BF43</f>
        <v>0</v>
      </c>
      <c r="K45" s="123">
        <f>รายงานการรับจ่ายแสตมป์!BG43</f>
        <v>0</v>
      </c>
      <c r="L45" s="124">
        <v>0</v>
      </c>
      <c r="M45" s="123">
        <v>0</v>
      </c>
      <c r="N45" s="126">
        <f t="shared" si="19"/>
        <v>0</v>
      </c>
      <c r="O45" s="126">
        <f t="shared" si="20"/>
        <v>0</v>
      </c>
    </row>
    <row r="46" spans="1:15" x14ac:dyDescent="0.55000000000000004">
      <c r="A46" s="72"/>
      <c r="B46" s="76">
        <v>51.1</v>
      </c>
      <c r="C46" s="77" t="s">
        <v>462</v>
      </c>
      <c r="D46" s="123">
        <f>รายงานการรับจ่ายแสตมป์!AD44</f>
        <v>0</v>
      </c>
      <c r="E46" s="123">
        <f>รายงานการรับจ่ายแสตมป์!AE44</f>
        <v>0</v>
      </c>
      <c r="F46" s="124">
        <f>รายงานการรับจ่ายแสตมป์!BD44</f>
        <v>0</v>
      </c>
      <c r="G46" s="123">
        <f>รายงานการรับจ่ายแสตมป์!BE44</f>
        <v>0</v>
      </c>
      <c r="H46" s="125">
        <f t="shared" si="17"/>
        <v>0</v>
      </c>
      <c r="I46" s="126">
        <f t="shared" si="18"/>
        <v>0</v>
      </c>
      <c r="J46" s="124">
        <f>รายงานการรับจ่ายแสตมป์!BF44</f>
        <v>0</v>
      </c>
      <c r="K46" s="123">
        <f>รายงานการรับจ่ายแสตมป์!BG44</f>
        <v>0</v>
      </c>
      <c r="L46" s="124">
        <v>0</v>
      </c>
      <c r="M46" s="123">
        <v>0</v>
      </c>
      <c r="N46" s="126">
        <f t="shared" si="19"/>
        <v>0</v>
      </c>
      <c r="O46" s="126">
        <f t="shared" si="20"/>
        <v>0</v>
      </c>
    </row>
    <row r="47" spans="1:15" x14ac:dyDescent="0.55000000000000004">
      <c r="A47" s="72"/>
      <c r="B47" s="76">
        <v>51.2</v>
      </c>
      <c r="C47" s="77" t="s">
        <v>463</v>
      </c>
      <c r="D47" s="123">
        <f>รายงานการรับจ่ายแสตมป์!AD45</f>
        <v>0</v>
      </c>
      <c r="E47" s="123">
        <f>รายงานการรับจ่ายแสตมป์!AE45</f>
        <v>0</v>
      </c>
      <c r="F47" s="124">
        <f>รายงานการรับจ่ายแสตมป์!BD45</f>
        <v>0</v>
      </c>
      <c r="G47" s="123">
        <f>รายงานการรับจ่ายแสตมป์!BE45</f>
        <v>0</v>
      </c>
      <c r="H47" s="125">
        <f t="shared" si="17"/>
        <v>0</v>
      </c>
      <c r="I47" s="126">
        <f t="shared" si="18"/>
        <v>0</v>
      </c>
      <c r="J47" s="124">
        <f>รายงานการรับจ่ายแสตมป์!BF45</f>
        <v>0</v>
      </c>
      <c r="K47" s="123">
        <f>รายงานการรับจ่ายแสตมป์!BG45</f>
        <v>0</v>
      </c>
      <c r="L47" s="124">
        <v>0</v>
      </c>
      <c r="M47" s="123">
        <v>0</v>
      </c>
      <c r="N47" s="126">
        <f t="shared" si="19"/>
        <v>0</v>
      </c>
      <c r="O47" s="126">
        <f t="shared" si="20"/>
        <v>0</v>
      </c>
    </row>
    <row r="48" spans="1:15" x14ac:dyDescent="0.55000000000000004">
      <c r="A48" s="72"/>
      <c r="B48" s="76">
        <v>51</v>
      </c>
      <c r="C48" s="77" t="s">
        <v>464</v>
      </c>
      <c r="D48" s="123">
        <f>รายงานการรับจ่ายแสตมป์!AD46</f>
        <v>0</v>
      </c>
      <c r="E48" s="123">
        <f>รายงานการรับจ่ายแสตมป์!AE46</f>
        <v>0</v>
      </c>
      <c r="F48" s="124">
        <f>รายงานการรับจ่ายแสตมป์!BD46</f>
        <v>0</v>
      </c>
      <c r="G48" s="123">
        <f>รายงานการรับจ่ายแสตมป์!BE46</f>
        <v>0</v>
      </c>
      <c r="H48" s="125">
        <f t="shared" si="17"/>
        <v>0</v>
      </c>
      <c r="I48" s="126">
        <f t="shared" si="18"/>
        <v>0</v>
      </c>
      <c r="J48" s="124">
        <f>รายงานการรับจ่ายแสตมป์!BF46</f>
        <v>0</v>
      </c>
      <c r="K48" s="123">
        <f>รายงานการรับจ่ายแสตมป์!BG46</f>
        <v>0</v>
      </c>
      <c r="L48" s="124">
        <v>0</v>
      </c>
      <c r="M48" s="123">
        <v>0</v>
      </c>
      <c r="N48" s="126">
        <f t="shared" si="19"/>
        <v>0</v>
      </c>
      <c r="O48" s="126">
        <f t="shared" si="20"/>
        <v>0</v>
      </c>
    </row>
    <row r="49" spans="1:15" x14ac:dyDescent="0.55000000000000004">
      <c r="A49" s="72"/>
      <c r="B49" s="76">
        <v>51.1</v>
      </c>
      <c r="C49" s="77" t="s">
        <v>465</v>
      </c>
      <c r="D49" s="123">
        <f>รายงานการรับจ่ายแสตมป์!AD47</f>
        <v>0</v>
      </c>
      <c r="E49" s="123">
        <f>รายงานการรับจ่ายแสตมป์!AE47</f>
        <v>0</v>
      </c>
      <c r="F49" s="124">
        <f>รายงานการรับจ่ายแสตมป์!BD47</f>
        <v>0</v>
      </c>
      <c r="G49" s="123">
        <f>รายงานการรับจ่ายแสตมป์!BE47</f>
        <v>0</v>
      </c>
      <c r="H49" s="125">
        <f t="shared" si="17"/>
        <v>0</v>
      </c>
      <c r="I49" s="126">
        <f t="shared" si="18"/>
        <v>0</v>
      </c>
      <c r="J49" s="124">
        <f>รายงานการรับจ่ายแสตมป์!BF47</f>
        <v>0</v>
      </c>
      <c r="K49" s="123">
        <f>รายงานการรับจ่ายแสตมป์!BG47</f>
        <v>0</v>
      </c>
      <c r="L49" s="124">
        <v>0</v>
      </c>
      <c r="M49" s="123">
        <v>0</v>
      </c>
      <c r="N49" s="126">
        <f t="shared" si="19"/>
        <v>0</v>
      </c>
      <c r="O49" s="126">
        <f t="shared" si="20"/>
        <v>0</v>
      </c>
    </row>
    <row r="50" spans="1:15" x14ac:dyDescent="0.55000000000000004">
      <c r="A50" s="72"/>
      <c r="B50" s="76">
        <v>51.2</v>
      </c>
      <c r="C50" s="77" t="s">
        <v>466</v>
      </c>
      <c r="D50" s="123">
        <f>รายงานการรับจ่ายแสตมป์!AD48</f>
        <v>0</v>
      </c>
      <c r="E50" s="123">
        <f>รายงานการรับจ่ายแสตมป์!AE48</f>
        <v>0</v>
      </c>
      <c r="F50" s="124">
        <f>รายงานการรับจ่ายแสตมป์!BD48</f>
        <v>0</v>
      </c>
      <c r="G50" s="123">
        <f>รายงานการรับจ่ายแสตมป์!BE48</f>
        <v>0</v>
      </c>
      <c r="H50" s="125">
        <f t="shared" si="17"/>
        <v>0</v>
      </c>
      <c r="I50" s="126">
        <f t="shared" si="18"/>
        <v>0</v>
      </c>
      <c r="J50" s="124">
        <f>รายงานการรับจ่ายแสตมป์!BF48</f>
        <v>0</v>
      </c>
      <c r="K50" s="123">
        <f>รายงานการรับจ่ายแสตมป์!BG48</f>
        <v>0</v>
      </c>
      <c r="L50" s="124">
        <v>0</v>
      </c>
      <c r="M50" s="123">
        <v>0</v>
      </c>
      <c r="N50" s="126">
        <f t="shared" si="19"/>
        <v>0</v>
      </c>
      <c r="O50" s="126">
        <f t="shared" si="20"/>
        <v>0</v>
      </c>
    </row>
    <row r="51" spans="1:15" x14ac:dyDescent="0.55000000000000004">
      <c r="A51" s="72">
        <v>6</v>
      </c>
      <c r="B51" s="181" t="s">
        <v>472</v>
      </c>
      <c r="C51" s="18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1:15" x14ac:dyDescent="0.55000000000000004">
      <c r="A52" s="72"/>
      <c r="B52" s="78">
        <v>61</v>
      </c>
      <c r="C52" s="77" t="s">
        <v>467</v>
      </c>
      <c r="D52" s="123">
        <f>รายงานการรับจ่ายแสตมป์!AD50</f>
        <v>0</v>
      </c>
      <c r="E52" s="123">
        <f>รายงานการรับจ่ายแสตมป์!AE50</f>
        <v>0</v>
      </c>
      <c r="F52" s="124">
        <f>รายงานการรับจ่ายแสตมป์!BD50</f>
        <v>0</v>
      </c>
      <c r="G52" s="123">
        <f>รายงานการรับจ่ายแสตมป์!BE50</f>
        <v>0</v>
      </c>
      <c r="H52" s="125">
        <f t="shared" ref="H52:H58" si="21">D52+F52</f>
        <v>0</v>
      </c>
      <c r="I52" s="126">
        <f t="shared" ref="I52:I58" si="22">E52+G52</f>
        <v>0</v>
      </c>
      <c r="J52" s="124">
        <f>รายงานการรับจ่ายแสตมป์!BF50</f>
        <v>0</v>
      </c>
      <c r="K52" s="123">
        <f>รายงานการรับจ่ายแสตมป์!BG50</f>
        <v>0</v>
      </c>
      <c r="L52" s="124">
        <v>0</v>
      </c>
      <c r="M52" s="123">
        <v>0</v>
      </c>
      <c r="N52" s="126">
        <f t="shared" ref="N52:N58" si="23">H52-J52-L52</f>
        <v>0</v>
      </c>
      <c r="O52" s="126">
        <f t="shared" ref="O52:O58" si="24">I52-K52-M52</f>
        <v>0</v>
      </c>
    </row>
    <row r="53" spans="1:15" x14ac:dyDescent="0.55000000000000004">
      <c r="A53" s="72"/>
      <c r="B53" s="78">
        <v>62</v>
      </c>
      <c r="C53" s="77" t="s">
        <v>468</v>
      </c>
      <c r="D53" s="123">
        <f>รายงานการรับจ่ายแสตมป์!AD51</f>
        <v>0</v>
      </c>
      <c r="E53" s="123">
        <f>รายงานการรับจ่ายแสตมป์!AE51</f>
        <v>0</v>
      </c>
      <c r="F53" s="124">
        <f>รายงานการรับจ่ายแสตมป์!BD51</f>
        <v>0</v>
      </c>
      <c r="G53" s="123">
        <f>รายงานการรับจ่ายแสตมป์!BE51</f>
        <v>0</v>
      </c>
      <c r="H53" s="125">
        <f t="shared" si="21"/>
        <v>0</v>
      </c>
      <c r="I53" s="126">
        <f t="shared" si="22"/>
        <v>0</v>
      </c>
      <c r="J53" s="124">
        <f>รายงานการรับจ่ายแสตมป์!BF51</f>
        <v>0</v>
      </c>
      <c r="K53" s="123">
        <f>รายงานการรับจ่ายแสตมป์!BG51</f>
        <v>0</v>
      </c>
      <c r="L53" s="124">
        <v>0</v>
      </c>
      <c r="M53" s="123">
        <v>0</v>
      </c>
      <c r="N53" s="126">
        <f t="shared" si="23"/>
        <v>0</v>
      </c>
      <c r="O53" s="126">
        <f t="shared" si="24"/>
        <v>0</v>
      </c>
    </row>
    <row r="54" spans="1:15" x14ac:dyDescent="0.55000000000000004">
      <c r="A54" s="72"/>
      <c r="B54" s="78">
        <v>63</v>
      </c>
      <c r="C54" s="77" t="s">
        <v>469</v>
      </c>
      <c r="D54" s="123">
        <f>รายงานการรับจ่ายแสตมป์!AD52</f>
        <v>0</v>
      </c>
      <c r="E54" s="123">
        <f>รายงานการรับจ่ายแสตมป์!AE52</f>
        <v>0</v>
      </c>
      <c r="F54" s="124">
        <f>รายงานการรับจ่ายแสตมป์!BD52</f>
        <v>0</v>
      </c>
      <c r="G54" s="123">
        <f>รายงานการรับจ่ายแสตมป์!BE52</f>
        <v>0</v>
      </c>
      <c r="H54" s="125">
        <f t="shared" si="21"/>
        <v>0</v>
      </c>
      <c r="I54" s="126">
        <f t="shared" si="22"/>
        <v>0</v>
      </c>
      <c r="J54" s="124">
        <f>รายงานการรับจ่ายแสตมป์!BF52</f>
        <v>0</v>
      </c>
      <c r="K54" s="123">
        <f>รายงานการรับจ่ายแสตมป์!BG52</f>
        <v>0</v>
      </c>
      <c r="L54" s="124">
        <v>0</v>
      </c>
      <c r="M54" s="123">
        <v>0</v>
      </c>
      <c r="N54" s="126">
        <f t="shared" si="23"/>
        <v>0</v>
      </c>
      <c r="O54" s="126">
        <f t="shared" si="24"/>
        <v>0</v>
      </c>
    </row>
    <row r="55" spans="1:15" x14ac:dyDescent="0.55000000000000004">
      <c r="A55" s="72"/>
      <c r="B55" s="78">
        <v>64</v>
      </c>
      <c r="C55" s="77" t="s">
        <v>470</v>
      </c>
      <c r="D55" s="123">
        <f>รายงานการรับจ่ายแสตมป์!AD53</f>
        <v>0</v>
      </c>
      <c r="E55" s="123">
        <f>รายงานการรับจ่ายแสตมป์!AE53</f>
        <v>0</v>
      </c>
      <c r="F55" s="124">
        <f>รายงานการรับจ่ายแสตมป์!BD53</f>
        <v>0</v>
      </c>
      <c r="G55" s="123">
        <f>รายงานการรับจ่ายแสตมป์!BE53</f>
        <v>0</v>
      </c>
      <c r="H55" s="125">
        <f t="shared" si="21"/>
        <v>0</v>
      </c>
      <c r="I55" s="126">
        <f t="shared" si="22"/>
        <v>0</v>
      </c>
      <c r="J55" s="124">
        <f>รายงานการรับจ่ายแสตมป์!BF53</f>
        <v>0</v>
      </c>
      <c r="K55" s="123">
        <f>รายงานการรับจ่ายแสตมป์!BG53</f>
        <v>0</v>
      </c>
      <c r="L55" s="124">
        <v>0</v>
      </c>
      <c r="M55" s="123">
        <v>0</v>
      </c>
      <c r="N55" s="126">
        <f t="shared" si="23"/>
        <v>0</v>
      </c>
      <c r="O55" s="126">
        <f t="shared" si="24"/>
        <v>0</v>
      </c>
    </row>
    <row r="56" spans="1:15" x14ac:dyDescent="0.55000000000000004">
      <c r="A56" s="72"/>
      <c r="B56" s="78">
        <v>65</v>
      </c>
      <c r="C56" s="77" t="s">
        <v>471</v>
      </c>
      <c r="D56" s="123">
        <f>รายงานการรับจ่ายแสตมป์!AD54</f>
        <v>0</v>
      </c>
      <c r="E56" s="123">
        <f>รายงานการรับจ่ายแสตมป์!AE54</f>
        <v>0</v>
      </c>
      <c r="F56" s="124">
        <f>รายงานการรับจ่ายแสตมป์!BD54</f>
        <v>0</v>
      </c>
      <c r="G56" s="123">
        <f>รายงานการรับจ่ายแสตมป์!BE54</f>
        <v>0</v>
      </c>
      <c r="H56" s="125">
        <f t="shared" si="21"/>
        <v>0</v>
      </c>
      <c r="I56" s="126">
        <f t="shared" si="22"/>
        <v>0</v>
      </c>
      <c r="J56" s="124">
        <f>รายงานการรับจ่ายแสตมป์!BF54</f>
        <v>0</v>
      </c>
      <c r="K56" s="123">
        <f>รายงานการรับจ่ายแสตมป์!BG54</f>
        <v>0</v>
      </c>
      <c r="L56" s="124">
        <v>0</v>
      </c>
      <c r="M56" s="123">
        <v>0</v>
      </c>
      <c r="N56" s="126">
        <f t="shared" si="23"/>
        <v>0</v>
      </c>
      <c r="O56" s="126">
        <f t="shared" si="24"/>
        <v>0</v>
      </c>
    </row>
    <row r="57" spans="1:15" x14ac:dyDescent="0.55000000000000004">
      <c r="A57" s="72">
        <v>7</v>
      </c>
      <c r="B57" s="181" t="s">
        <v>473</v>
      </c>
      <c r="C57" s="181"/>
      <c r="D57" s="123">
        <f>รายงานการรับจ่ายแสตมป์!AD55</f>
        <v>0</v>
      </c>
      <c r="E57" s="123">
        <f>รายงานการรับจ่ายแสตมป์!AE55</f>
        <v>0</v>
      </c>
      <c r="F57" s="124">
        <f>รายงานการรับจ่ายแสตมป์!BD55</f>
        <v>0</v>
      </c>
      <c r="G57" s="123">
        <f>รายงานการรับจ่ายแสตมป์!BE55</f>
        <v>0</v>
      </c>
      <c r="H57" s="125">
        <f t="shared" si="21"/>
        <v>0</v>
      </c>
      <c r="I57" s="126">
        <f t="shared" si="22"/>
        <v>0</v>
      </c>
      <c r="J57" s="124">
        <f>รายงานการรับจ่ายแสตมป์!BF55</f>
        <v>0</v>
      </c>
      <c r="K57" s="123">
        <f>รายงานการรับจ่ายแสตมป์!BG55</f>
        <v>0</v>
      </c>
      <c r="L57" s="124">
        <v>0</v>
      </c>
      <c r="M57" s="123">
        <v>0</v>
      </c>
      <c r="N57" s="126">
        <f t="shared" si="23"/>
        <v>0</v>
      </c>
      <c r="O57" s="126">
        <f t="shared" si="24"/>
        <v>0</v>
      </c>
    </row>
    <row r="58" spans="1:15" x14ac:dyDescent="0.55000000000000004">
      <c r="A58" s="72"/>
      <c r="B58" s="78">
        <v>71</v>
      </c>
      <c r="C58" s="77" t="s">
        <v>473</v>
      </c>
      <c r="D58" s="123">
        <f>รายงานการรับจ่ายแสตมป์!AD56</f>
        <v>0</v>
      </c>
      <c r="E58" s="123">
        <f>รายงานการรับจ่ายแสตมป์!AE56</f>
        <v>0</v>
      </c>
      <c r="F58" s="124">
        <f>รายงานการรับจ่ายแสตมป์!BD56</f>
        <v>0</v>
      </c>
      <c r="G58" s="123">
        <f>รายงานการรับจ่ายแสตมป์!BE56</f>
        <v>0</v>
      </c>
      <c r="H58" s="125">
        <f t="shared" si="21"/>
        <v>0</v>
      </c>
      <c r="I58" s="126">
        <f t="shared" si="22"/>
        <v>0</v>
      </c>
      <c r="J58" s="124">
        <f>รายงานการรับจ่ายแสตมป์!BF56</f>
        <v>0</v>
      </c>
      <c r="K58" s="123">
        <f>รายงานการรับจ่ายแสตมป์!BG56</f>
        <v>0</v>
      </c>
      <c r="L58" s="124">
        <v>0</v>
      </c>
      <c r="M58" s="123">
        <v>0</v>
      </c>
      <c r="N58" s="126">
        <f t="shared" si="23"/>
        <v>0</v>
      </c>
      <c r="O58" s="126">
        <f t="shared" si="24"/>
        <v>0</v>
      </c>
    </row>
    <row r="59" spans="1:15" x14ac:dyDescent="0.55000000000000004">
      <c r="A59" s="72">
        <v>8</v>
      </c>
      <c r="B59" s="181" t="s">
        <v>474</v>
      </c>
      <c r="C59" s="18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1:15" x14ac:dyDescent="0.55000000000000004">
      <c r="A60" s="72"/>
      <c r="B60" s="78">
        <v>81</v>
      </c>
      <c r="C60" s="77" t="s">
        <v>475</v>
      </c>
      <c r="D60" s="123">
        <f>รายงานการรับจ่ายแสตมป์!AD58</f>
        <v>0</v>
      </c>
      <c r="E60" s="123">
        <f>รายงานการรับจ่ายแสตมป์!AE58</f>
        <v>0</v>
      </c>
      <c r="F60" s="124">
        <f>รายงานการรับจ่ายแสตมป์!BD58</f>
        <v>0</v>
      </c>
      <c r="G60" s="123">
        <f>รายงานการรับจ่ายแสตมป์!BE58</f>
        <v>0</v>
      </c>
      <c r="H60" s="125">
        <f t="shared" ref="H60:H63" si="25">D60+F60</f>
        <v>0</v>
      </c>
      <c r="I60" s="126">
        <f t="shared" ref="I60:I63" si="26">E60+G60</f>
        <v>0</v>
      </c>
      <c r="J60" s="124">
        <f>รายงานการรับจ่ายแสตมป์!BF58</f>
        <v>0</v>
      </c>
      <c r="K60" s="123">
        <f>รายงานการรับจ่ายแสตมป์!BG58</f>
        <v>0</v>
      </c>
      <c r="L60" s="124">
        <v>0</v>
      </c>
      <c r="M60" s="123">
        <v>0</v>
      </c>
      <c r="N60" s="126">
        <f t="shared" ref="N60:N63" si="27">H60-J60-L60</f>
        <v>0</v>
      </c>
      <c r="O60" s="126">
        <f t="shared" ref="O60:O63" si="28">I60-K60-M60</f>
        <v>0</v>
      </c>
    </row>
    <row r="61" spans="1:15" x14ac:dyDescent="0.55000000000000004">
      <c r="A61" s="72"/>
      <c r="B61" s="78">
        <v>82</v>
      </c>
      <c r="C61" s="77" t="s">
        <v>476</v>
      </c>
      <c r="D61" s="123">
        <f>รายงานการรับจ่ายแสตมป์!AD59</f>
        <v>0</v>
      </c>
      <c r="E61" s="123">
        <f>รายงานการรับจ่ายแสตมป์!AE59</f>
        <v>0</v>
      </c>
      <c r="F61" s="124">
        <f>รายงานการรับจ่ายแสตมป์!BD59</f>
        <v>0</v>
      </c>
      <c r="G61" s="123">
        <f>รายงานการรับจ่ายแสตมป์!BE59</f>
        <v>0</v>
      </c>
      <c r="H61" s="125">
        <f t="shared" si="25"/>
        <v>0</v>
      </c>
      <c r="I61" s="126">
        <f t="shared" si="26"/>
        <v>0</v>
      </c>
      <c r="J61" s="124">
        <f>รายงานการรับจ่ายแสตมป์!BF59</f>
        <v>0</v>
      </c>
      <c r="K61" s="123">
        <f>รายงานการรับจ่ายแสตมป์!BG59</f>
        <v>0</v>
      </c>
      <c r="L61" s="124">
        <v>0</v>
      </c>
      <c r="M61" s="123">
        <v>0</v>
      </c>
      <c r="N61" s="126">
        <f t="shared" si="27"/>
        <v>0</v>
      </c>
      <c r="O61" s="126">
        <f t="shared" si="28"/>
        <v>0</v>
      </c>
    </row>
    <row r="62" spans="1:15" x14ac:dyDescent="0.55000000000000004">
      <c r="A62" s="72"/>
      <c r="B62" s="78">
        <v>83</v>
      </c>
      <c r="C62" s="77" t="s">
        <v>477</v>
      </c>
      <c r="D62" s="123">
        <f>รายงานการรับจ่ายแสตมป์!AD60</f>
        <v>0</v>
      </c>
      <c r="E62" s="123">
        <f>รายงานการรับจ่ายแสตมป์!AE60</f>
        <v>0</v>
      </c>
      <c r="F62" s="124">
        <f>รายงานการรับจ่ายแสตมป์!BD60</f>
        <v>0</v>
      </c>
      <c r="G62" s="123">
        <f>รายงานการรับจ่ายแสตมป์!BE60</f>
        <v>0</v>
      </c>
      <c r="H62" s="125">
        <f t="shared" si="25"/>
        <v>0</v>
      </c>
      <c r="I62" s="126">
        <f t="shared" si="26"/>
        <v>0</v>
      </c>
      <c r="J62" s="124">
        <f>รายงานการรับจ่ายแสตมป์!BF60</f>
        <v>0</v>
      </c>
      <c r="K62" s="123">
        <f>รายงานการรับจ่ายแสตมป์!BG60</f>
        <v>0</v>
      </c>
      <c r="L62" s="124">
        <v>0</v>
      </c>
      <c r="M62" s="123">
        <v>0</v>
      </c>
      <c r="N62" s="126">
        <f t="shared" si="27"/>
        <v>0</v>
      </c>
      <c r="O62" s="126">
        <f t="shared" si="28"/>
        <v>0</v>
      </c>
    </row>
    <row r="63" spans="1:15" x14ac:dyDescent="0.55000000000000004">
      <c r="A63" s="72"/>
      <c r="B63" s="78">
        <v>84</v>
      </c>
      <c r="C63" s="77" t="s">
        <v>478</v>
      </c>
      <c r="D63" s="123">
        <f>รายงานการรับจ่ายแสตมป์!AD61</f>
        <v>0</v>
      </c>
      <c r="E63" s="123">
        <f>รายงานการรับจ่ายแสตมป์!AE61</f>
        <v>0</v>
      </c>
      <c r="F63" s="124">
        <f>รายงานการรับจ่ายแสตมป์!BD61</f>
        <v>0</v>
      </c>
      <c r="G63" s="123">
        <f>รายงานการรับจ่ายแสตมป์!BE61</f>
        <v>0</v>
      </c>
      <c r="H63" s="125">
        <f t="shared" si="25"/>
        <v>0</v>
      </c>
      <c r="I63" s="126">
        <f t="shared" si="26"/>
        <v>0</v>
      </c>
      <c r="J63" s="124">
        <f>รายงานการรับจ่ายแสตมป์!BF61</f>
        <v>0</v>
      </c>
      <c r="K63" s="123">
        <f>รายงานการรับจ่ายแสตมป์!BG61</f>
        <v>0</v>
      </c>
      <c r="L63" s="124">
        <v>0</v>
      </c>
      <c r="M63" s="123">
        <v>0</v>
      </c>
      <c r="N63" s="126">
        <f t="shared" si="27"/>
        <v>0</v>
      </c>
      <c r="O63" s="126">
        <f t="shared" si="28"/>
        <v>0</v>
      </c>
    </row>
    <row r="64" spans="1:15" x14ac:dyDescent="0.55000000000000004">
      <c r="A64" s="72">
        <v>9</v>
      </c>
      <c r="B64" s="181" t="s">
        <v>479</v>
      </c>
      <c r="C64" s="18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x14ac:dyDescent="0.55000000000000004">
      <c r="A65" s="72"/>
      <c r="B65" s="78">
        <v>91</v>
      </c>
      <c r="C65" s="77" t="s">
        <v>480</v>
      </c>
      <c r="D65" s="123">
        <f>รายงานการรับจ่ายแสตมป์!AD63</f>
        <v>0</v>
      </c>
      <c r="E65" s="123">
        <f>รายงานการรับจ่ายแสตมป์!AE63</f>
        <v>0</v>
      </c>
      <c r="F65" s="124">
        <f>รายงานการรับจ่ายแสตมป์!BD63</f>
        <v>0</v>
      </c>
      <c r="G65" s="123">
        <f>รายงานการรับจ่ายแสตมป์!BE63</f>
        <v>0</v>
      </c>
      <c r="H65" s="125">
        <f t="shared" ref="H65:H67" si="29">D65+F65</f>
        <v>0</v>
      </c>
      <c r="I65" s="126">
        <f t="shared" ref="I65:I67" si="30">E65+G65</f>
        <v>0</v>
      </c>
      <c r="J65" s="124">
        <f>รายงานการรับจ่ายแสตมป์!BF63</f>
        <v>0</v>
      </c>
      <c r="K65" s="123">
        <f>รายงานการรับจ่ายแสตมป์!BG63</f>
        <v>0</v>
      </c>
      <c r="L65" s="124">
        <v>0</v>
      </c>
      <c r="M65" s="123">
        <v>0</v>
      </c>
      <c r="N65" s="126">
        <f t="shared" ref="N65:N67" si="31">H65-J65-L65</f>
        <v>0</v>
      </c>
      <c r="O65" s="126">
        <f t="shared" ref="O65:O67" si="32">I65-K65-M65</f>
        <v>0</v>
      </c>
    </row>
    <row r="66" spans="1:15" x14ac:dyDescent="0.55000000000000004">
      <c r="A66" s="72"/>
      <c r="B66" s="78">
        <v>92</v>
      </c>
      <c r="C66" s="77" t="s">
        <v>481</v>
      </c>
      <c r="D66" s="123">
        <f>รายงานการรับจ่ายแสตมป์!AD64</f>
        <v>0</v>
      </c>
      <c r="E66" s="123">
        <f>รายงานการรับจ่ายแสตมป์!AE64</f>
        <v>0</v>
      </c>
      <c r="F66" s="124">
        <f>รายงานการรับจ่ายแสตมป์!BD64</f>
        <v>0</v>
      </c>
      <c r="G66" s="123">
        <f>รายงานการรับจ่ายแสตมป์!BE64</f>
        <v>0</v>
      </c>
      <c r="H66" s="125">
        <f t="shared" si="29"/>
        <v>0</v>
      </c>
      <c r="I66" s="126">
        <f t="shared" si="30"/>
        <v>0</v>
      </c>
      <c r="J66" s="124">
        <f>รายงานการรับจ่ายแสตมป์!BF64</f>
        <v>0</v>
      </c>
      <c r="K66" s="123">
        <f>รายงานการรับจ่ายแสตมป์!BG64</f>
        <v>0</v>
      </c>
      <c r="L66" s="124">
        <v>0</v>
      </c>
      <c r="M66" s="123">
        <v>0</v>
      </c>
      <c r="N66" s="126">
        <f t="shared" si="31"/>
        <v>0</v>
      </c>
      <c r="O66" s="126">
        <f t="shared" si="32"/>
        <v>0</v>
      </c>
    </row>
    <row r="67" spans="1:15" x14ac:dyDescent="0.55000000000000004">
      <c r="A67" s="72"/>
      <c r="B67" s="78">
        <v>93</v>
      </c>
      <c r="C67" s="77" t="s">
        <v>482</v>
      </c>
      <c r="D67" s="123">
        <f>รายงานการรับจ่ายแสตมป์!AD65</f>
        <v>0</v>
      </c>
      <c r="E67" s="123">
        <f>รายงานการรับจ่ายแสตมป์!AE65</f>
        <v>0</v>
      </c>
      <c r="F67" s="124">
        <f>รายงานการรับจ่ายแสตมป์!BD65</f>
        <v>0</v>
      </c>
      <c r="G67" s="123">
        <f>รายงานการรับจ่ายแสตมป์!BE65</f>
        <v>0</v>
      </c>
      <c r="H67" s="125">
        <f t="shared" si="29"/>
        <v>0</v>
      </c>
      <c r="I67" s="126">
        <f t="shared" si="30"/>
        <v>0</v>
      </c>
      <c r="J67" s="124">
        <f>รายงานการรับจ่ายแสตมป์!BF65</f>
        <v>0</v>
      </c>
      <c r="K67" s="123">
        <f>รายงานการรับจ่ายแสตมป์!BG65</f>
        <v>0</v>
      </c>
      <c r="L67" s="124">
        <v>0</v>
      </c>
      <c r="M67" s="123">
        <v>0</v>
      </c>
      <c r="N67" s="126">
        <f t="shared" si="31"/>
        <v>0</v>
      </c>
      <c r="O67" s="126">
        <f t="shared" si="32"/>
        <v>0</v>
      </c>
    </row>
    <row r="68" spans="1:15" x14ac:dyDescent="0.55000000000000004">
      <c r="A68" s="72">
        <v>10</v>
      </c>
      <c r="B68" s="181" t="s">
        <v>483</v>
      </c>
      <c r="C68" s="18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x14ac:dyDescent="0.55000000000000004">
      <c r="A69" s="72"/>
      <c r="B69" s="78">
        <v>10</v>
      </c>
      <c r="C69" s="77" t="s">
        <v>484</v>
      </c>
      <c r="D69" s="123">
        <f>รายงานการรับจ่ายแสตมป์!AD67</f>
        <v>0</v>
      </c>
      <c r="E69" s="123">
        <f>รายงานการรับจ่ายแสตมป์!AE67</f>
        <v>0</v>
      </c>
      <c r="F69" s="124">
        <f>รายงานการรับจ่ายแสตมป์!BD67</f>
        <v>0</v>
      </c>
      <c r="G69" s="123">
        <f>รายงานการรับจ่ายแสตมป์!BE67</f>
        <v>0</v>
      </c>
      <c r="H69" s="125">
        <f t="shared" ref="H69:H73" si="33">D69+F69</f>
        <v>0</v>
      </c>
      <c r="I69" s="126">
        <f t="shared" ref="I69:I73" si="34">E69+G69</f>
        <v>0</v>
      </c>
      <c r="J69" s="124">
        <f>รายงานการรับจ่ายแสตมป์!BF67</f>
        <v>0</v>
      </c>
      <c r="K69" s="123">
        <f>รายงานการรับจ่ายแสตมป์!BG67</f>
        <v>0</v>
      </c>
      <c r="L69" s="124">
        <v>0</v>
      </c>
      <c r="M69" s="123">
        <v>0</v>
      </c>
      <c r="N69" s="126">
        <f t="shared" ref="N69:N73" si="35">H69-J69-L69</f>
        <v>0</v>
      </c>
      <c r="O69" s="126">
        <f t="shared" ref="O69:O73" si="36">I69-K69-M69</f>
        <v>0</v>
      </c>
    </row>
    <row r="70" spans="1:15" x14ac:dyDescent="0.55000000000000004">
      <c r="A70" s="72"/>
      <c r="B70" s="78">
        <v>101</v>
      </c>
      <c r="C70" s="77" t="s">
        <v>485</v>
      </c>
      <c r="D70" s="123">
        <f>รายงานการรับจ่ายแสตมป์!AD68</f>
        <v>0</v>
      </c>
      <c r="E70" s="123">
        <f>รายงานการรับจ่ายแสตมป์!AE68</f>
        <v>0</v>
      </c>
      <c r="F70" s="124">
        <f>รายงานการรับจ่ายแสตมป์!BD68</f>
        <v>0</v>
      </c>
      <c r="G70" s="123">
        <f>รายงานการรับจ่ายแสตมป์!BE68</f>
        <v>0</v>
      </c>
      <c r="H70" s="125">
        <f t="shared" si="33"/>
        <v>0</v>
      </c>
      <c r="I70" s="126">
        <f t="shared" si="34"/>
        <v>0</v>
      </c>
      <c r="J70" s="124">
        <f>รายงานการรับจ่ายแสตมป์!BF68</f>
        <v>0</v>
      </c>
      <c r="K70" s="123">
        <f>รายงานการรับจ่ายแสตมป์!BG68</f>
        <v>0</v>
      </c>
      <c r="L70" s="124">
        <v>0</v>
      </c>
      <c r="M70" s="123">
        <v>0</v>
      </c>
      <c r="N70" s="126">
        <f t="shared" si="35"/>
        <v>0</v>
      </c>
      <c r="O70" s="126">
        <f t="shared" si="36"/>
        <v>0</v>
      </c>
    </row>
    <row r="71" spans="1:15" x14ac:dyDescent="0.55000000000000004">
      <c r="A71" s="72"/>
      <c r="B71" s="78">
        <v>102</v>
      </c>
      <c r="C71" s="77" t="s">
        <v>486</v>
      </c>
      <c r="D71" s="123">
        <f>รายงานการรับจ่ายแสตมป์!AD69</f>
        <v>0</v>
      </c>
      <c r="E71" s="123">
        <f>รายงานการรับจ่ายแสตมป์!AE69</f>
        <v>0</v>
      </c>
      <c r="F71" s="124">
        <f>รายงานการรับจ่ายแสตมป์!BD69</f>
        <v>0</v>
      </c>
      <c r="G71" s="123">
        <f>รายงานการรับจ่ายแสตมป์!BE69</f>
        <v>0</v>
      </c>
      <c r="H71" s="125">
        <f t="shared" si="33"/>
        <v>0</v>
      </c>
      <c r="I71" s="126">
        <f t="shared" si="34"/>
        <v>0</v>
      </c>
      <c r="J71" s="124">
        <f>รายงานการรับจ่ายแสตมป์!BF69</f>
        <v>0</v>
      </c>
      <c r="K71" s="123">
        <f>รายงานการรับจ่ายแสตมป์!BG69</f>
        <v>0</v>
      </c>
      <c r="L71" s="124">
        <v>0</v>
      </c>
      <c r="M71" s="123">
        <v>0</v>
      </c>
      <c r="N71" s="126">
        <f t="shared" si="35"/>
        <v>0</v>
      </c>
      <c r="O71" s="126">
        <f t="shared" si="36"/>
        <v>0</v>
      </c>
    </row>
    <row r="72" spans="1:15" x14ac:dyDescent="0.55000000000000004">
      <c r="A72" s="72"/>
      <c r="B72" s="78">
        <v>103</v>
      </c>
      <c r="C72" s="77" t="s">
        <v>487</v>
      </c>
      <c r="D72" s="123">
        <f>รายงานการรับจ่ายแสตมป์!AD70</f>
        <v>0</v>
      </c>
      <c r="E72" s="123">
        <f>รายงานการรับจ่ายแสตมป์!AE70</f>
        <v>0</v>
      </c>
      <c r="F72" s="124">
        <f>รายงานการรับจ่ายแสตมป์!BD70</f>
        <v>0</v>
      </c>
      <c r="G72" s="123">
        <f>รายงานการรับจ่ายแสตมป์!BE70</f>
        <v>0</v>
      </c>
      <c r="H72" s="125">
        <f t="shared" si="33"/>
        <v>0</v>
      </c>
      <c r="I72" s="126">
        <f t="shared" si="34"/>
        <v>0</v>
      </c>
      <c r="J72" s="124">
        <f>รายงานการรับจ่ายแสตมป์!BF70</f>
        <v>0</v>
      </c>
      <c r="K72" s="123">
        <f>รายงานการรับจ่ายแสตมป์!BG70</f>
        <v>0</v>
      </c>
      <c r="L72" s="124">
        <v>0</v>
      </c>
      <c r="M72" s="123">
        <v>0</v>
      </c>
      <c r="N72" s="126">
        <f t="shared" si="35"/>
        <v>0</v>
      </c>
      <c r="O72" s="126">
        <f t="shared" si="36"/>
        <v>0</v>
      </c>
    </row>
    <row r="73" spans="1:15" x14ac:dyDescent="0.55000000000000004">
      <c r="A73" s="127"/>
      <c r="B73" s="79">
        <v>104</v>
      </c>
      <c r="C73" s="80" t="s">
        <v>488</v>
      </c>
      <c r="D73" s="131">
        <f>รายงานการรับจ่ายแสตมป์!AD71</f>
        <v>0</v>
      </c>
      <c r="E73" s="131">
        <f>รายงานการรับจ่ายแสตมป์!AE71</f>
        <v>0</v>
      </c>
      <c r="F73" s="132">
        <f>รายงานการรับจ่ายแสตมป์!BD71</f>
        <v>0</v>
      </c>
      <c r="G73" s="131">
        <f>รายงานการรับจ่ายแสตมป์!BE71</f>
        <v>0</v>
      </c>
      <c r="H73" s="133">
        <f t="shared" si="33"/>
        <v>0</v>
      </c>
      <c r="I73" s="134">
        <f t="shared" si="34"/>
        <v>0</v>
      </c>
      <c r="J73" s="132">
        <f>รายงานการรับจ่ายแสตมป์!BF71</f>
        <v>0</v>
      </c>
      <c r="K73" s="131">
        <f>รายงานการรับจ่ายแสตมป์!BG71</f>
        <v>0</v>
      </c>
      <c r="L73" s="132">
        <v>0</v>
      </c>
      <c r="M73" s="131">
        <v>0</v>
      </c>
      <c r="N73" s="134">
        <f t="shared" si="35"/>
        <v>0</v>
      </c>
      <c r="O73" s="134">
        <f t="shared" si="36"/>
        <v>0</v>
      </c>
    </row>
  </sheetData>
  <mergeCells count="21">
    <mergeCell ref="B51:C51"/>
    <mergeCell ref="B57:C57"/>
    <mergeCell ref="B59:C59"/>
    <mergeCell ref="B64:C64"/>
    <mergeCell ref="B68:C68"/>
    <mergeCell ref="B9:C9"/>
    <mergeCell ref="B12:C12"/>
    <mergeCell ref="B21:C21"/>
    <mergeCell ref="B38:C38"/>
    <mergeCell ref="B31:C31"/>
    <mergeCell ref="A6:A8"/>
    <mergeCell ref="F6:F7"/>
    <mergeCell ref="H6:H7"/>
    <mergeCell ref="J6:J7"/>
    <mergeCell ref="A1:O1"/>
    <mergeCell ref="A2:O2"/>
    <mergeCell ref="B6:C8"/>
    <mergeCell ref="G4:I4"/>
    <mergeCell ref="G3:I3"/>
    <mergeCell ref="J3:L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55"/>
  <sheetViews>
    <sheetView tabSelected="1" zoomScale="90" zoomScaleNormal="90" workbookViewId="0">
      <selection activeCell="R12" sqref="R12"/>
    </sheetView>
  </sheetViews>
  <sheetFormatPr defaultColWidth="9" defaultRowHeight="21" x14ac:dyDescent="0.45"/>
  <cols>
    <col min="1" max="1" width="5.25" style="1" bestFit="1" customWidth="1"/>
    <col min="2" max="2" width="10.375" style="22" hidden="1" customWidth="1"/>
    <col min="3" max="3" width="19.625" style="24" hidden="1" customWidth="1"/>
    <col min="4" max="4" width="4.625" style="24" hidden="1" customWidth="1"/>
    <col min="5" max="5" width="14.875" style="24" hidden="1" customWidth="1"/>
    <col min="6" max="6" width="6.375" style="15" bestFit="1" customWidth="1"/>
    <col min="7" max="7" width="6.625" style="15" bestFit="1" customWidth="1"/>
    <col min="8" max="8" width="8.625" style="1" bestFit="1" customWidth="1"/>
    <col min="9" max="9" width="11.125" style="1" bestFit="1" customWidth="1"/>
    <col min="10" max="10" width="10.25" style="1" bestFit="1" customWidth="1"/>
    <col min="11" max="11" width="4.375" style="1" bestFit="1" customWidth="1"/>
    <col min="12" max="12" width="6.75" style="1" bestFit="1" customWidth="1"/>
    <col min="13" max="13" width="10.25" style="1" bestFit="1" customWidth="1"/>
    <col min="14" max="14" width="5.25" style="1" bestFit="1" customWidth="1"/>
    <col min="15" max="16" width="6.75" style="1" bestFit="1" customWidth="1"/>
    <col min="17" max="17" width="8.875" style="59" bestFit="1" customWidth="1"/>
    <col min="18" max="18" width="16.875" style="15" customWidth="1"/>
    <col min="19" max="19" width="5.5" style="1" bestFit="1" customWidth="1"/>
    <col min="20" max="20" width="8.25" style="1" bestFit="1" customWidth="1"/>
    <col min="21" max="21" width="9.875" style="1" bestFit="1" customWidth="1"/>
    <col min="22" max="22" width="10.375" style="35" bestFit="1" customWidth="1"/>
    <col min="23" max="23" width="18.375" style="1" bestFit="1" customWidth="1"/>
    <col min="24" max="16384" width="9" style="1"/>
  </cols>
  <sheetData>
    <row r="1" spans="1:24" s="32" customFormat="1" ht="23.25" x14ac:dyDescent="0.5">
      <c r="A1" s="145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s="32" customFormat="1" ht="23.25" x14ac:dyDescent="0.5">
      <c r="A2" s="145" t="s">
        <v>403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32" customFormat="1" ht="23.25" x14ac:dyDescent="0.5">
      <c r="A3" s="146" t="s">
        <v>412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s="38" customFormat="1" x14ac:dyDescent="0.45">
      <c r="A4" s="143" t="s">
        <v>0</v>
      </c>
      <c r="B4" s="114" t="s">
        <v>405</v>
      </c>
      <c r="C4" s="114" t="s">
        <v>405</v>
      </c>
      <c r="D4" s="114" t="s">
        <v>405</v>
      </c>
      <c r="E4" s="114" t="s">
        <v>405</v>
      </c>
      <c r="F4" s="143" t="s">
        <v>397</v>
      </c>
      <c r="G4" s="36" t="s">
        <v>6</v>
      </c>
      <c r="H4" s="36" t="s">
        <v>9</v>
      </c>
      <c r="I4" s="143" t="s">
        <v>11</v>
      </c>
      <c r="J4" s="147" t="s">
        <v>4</v>
      </c>
      <c r="K4" s="148"/>
      <c r="L4" s="149"/>
      <c r="M4" s="147" t="s">
        <v>10</v>
      </c>
      <c r="N4" s="148"/>
      <c r="O4" s="149"/>
      <c r="P4" s="36" t="s">
        <v>6</v>
      </c>
      <c r="Q4" s="63" t="s">
        <v>489</v>
      </c>
      <c r="R4" s="150" t="s">
        <v>490</v>
      </c>
      <c r="S4" s="36" t="s">
        <v>7</v>
      </c>
      <c r="T4" s="36" t="s">
        <v>7</v>
      </c>
      <c r="U4" s="36" t="s">
        <v>1</v>
      </c>
      <c r="V4" s="37" t="s">
        <v>414</v>
      </c>
      <c r="W4" s="143" t="s">
        <v>12</v>
      </c>
      <c r="X4" s="143" t="s">
        <v>13</v>
      </c>
    </row>
    <row r="5" spans="1:24" s="38" customFormat="1" x14ac:dyDescent="0.45">
      <c r="A5" s="144"/>
      <c r="B5" s="115"/>
      <c r="C5" s="115"/>
      <c r="D5" s="115"/>
      <c r="E5" s="115"/>
      <c r="F5" s="144"/>
      <c r="G5" s="39" t="s">
        <v>510</v>
      </c>
      <c r="H5" s="39" t="s">
        <v>14</v>
      </c>
      <c r="I5" s="144"/>
      <c r="J5" s="147" t="s">
        <v>5</v>
      </c>
      <c r="K5" s="149"/>
      <c r="L5" s="40" t="s">
        <v>6</v>
      </c>
      <c r="M5" s="147" t="s">
        <v>5</v>
      </c>
      <c r="N5" s="149"/>
      <c r="O5" s="41" t="s">
        <v>6</v>
      </c>
      <c r="P5" s="39" t="s">
        <v>2</v>
      </c>
      <c r="Q5" s="64" t="s">
        <v>398</v>
      </c>
      <c r="R5" s="151"/>
      <c r="S5" s="39" t="s">
        <v>16</v>
      </c>
      <c r="T5" s="39" t="s">
        <v>8</v>
      </c>
      <c r="U5" s="39" t="s">
        <v>413</v>
      </c>
      <c r="V5" s="42" t="s">
        <v>415</v>
      </c>
      <c r="W5" s="144"/>
      <c r="X5" s="144"/>
    </row>
    <row r="6" spans="1:24" x14ac:dyDescent="0.45">
      <c r="A6" s="6">
        <v>1</v>
      </c>
      <c r="B6" s="70" t="str">
        <f t="shared" ref="B6:B37" si="0">F6&amp;H6&amp;Q6</f>
        <v/>
      </c>
      <c r="C6" s="24" t="str">
        <f>I6&amp;F6&amp;H6&amp;Q6</f>
        <v/>
      </c>
      <c r="D6" s="24" t="str">
        <f>H6&amp;Q6</f>
        <v/>
      </c>
      <c r="E6" s="24" t="str">
        <f>I6&amp;H6&amp;Q6</f>
        <v/>
      </c>
      <c r="F6" s="10"/>
      <c r="G6" s="10"/>
      <c r="H6" s="10"/>
      <c r="I6" s="11"/>
      <c r="J6" s="16"/>
      <c r="K6" s="20"/>
      <c r="L6" s="12"/>
      <c r="M6" s="16"/>
      <c r="N6" s="20"/>
      <c r="O6" s="12"/>
      <c r="P6" s="12"/>
      <c r="Q6" s="6"/>
      <c r="R6" s="60" t="e">
        <f>VLOOKUP(Q6,ตัดปีแสตมป์!$B$10:$F$1000,2,FALSE)</f>
        <v>#N/A</v>
      </c>
      <c r="S6" s="6"/>
      <c r="T6" s="45">
        <f>S6*20000</f>
        <v>0</v>
      </c>
      <c r="U6" s="34"/>
      <c r="V6" s="46">
        <f>T6*U6</f>
        <v>0</v>
      </c>
      <c r="W6" s="16"/>
      <c r="X6" s="16"/>
    </row>
    <row r="7" spans="1:24" ht="23.25" x14ac:dyDescent="0.5">
      <c r="A7" s="7">
        <v>2</v>
      </c>
      <c r="B7" s="70" t="str">
        <f t="shared" si="0"/>
        <v/>
      </c>
      <c r="C7" s="24" t="str">
        <f t="shared" ref="C7:C70" si="1">I7&amp;F7&amp;H7&amp;Q7</f>
        <v/>
      </c>
      <c r="D7" s="24" t="str">
        <f t="shared" ref="D7:D70" si="2">H7&amp;Q7</f>
        <v/>
      </c>
      <c r="E7" s="24" t="str">
        <f t="shared" ref="E7:E70" si="3">I7&amp;H7&amp;Q7</f>
        <v/>
      </c>
      <c r="F7" s="10"/>
      <c r="G7" s="10"/>
      <c r="H7" s="10"/>
      <c r="I7" s="102"/>
      <c r="J7" s="5"/>
      <c r="K7" s="5"/>
      <c r="L7" s="5"/>
      <c r="M7" s="5"/>
      <c r="N7" s="5"/>
      <c r="O7" s="5"/>
      <c r="P7" s="5"/>
      <c r="Q7" s="7"/>
      <c r="R7" s="60" t="e">
        <f>VLOOKUP(Q7,ตัดปีแสตมป์!$B$10:$F$1000,2,FALSE)</f>
        <v>#N/A</v>
      </c>
      <c r="S7" s="7"/>
      <c r="T7" s="43">
        <f t="shared" ref="T7:T70" si="4">S7*20000</f>
        <v>0</v>
      </c>
      <c r="U7" s="18"/>
      <c r="V7" s="47">
        <f t="shared" ref="V7:V70" si="5">T7*U7</f>
        <v>0</v>
      </c>
      <c r="W7" s="5"/>
      <c r="X7" s="5"/>
    </row>
    <row r="8" spans="1:24" x14ac:dyDescent="0.45">
      <c r="A8" s="7">
        <v>3</v>
      </c>
      <c r="B8" s="70" t="str">
        <f t="shared" si="0"/>
        <v/>
      </c>
      <c r="C8" s="24" t="str">
        <f t="shared" si="1"/>
        <v/>
      </c>
      <c r="D8" s="24" t="str">
        <f t="shared" si="2"/>
        <v/>
      </c>
      <c r="E8" s="24" t="str">
        <f t="shared" si="3"/>
        <v/>
      </c>
      <c r="F8" s="10"/>
      <c r="G8" s="10"/>
      <c r="H8" s="10"/>
      <c r="I8" s="11"/>
      <c r="J8" s="5"/>
      <c r="K8" s="5"/>
      <c r="L8" s="5"/>
      <c r="M8" s="5"/>
      <c r="N8" s="5"/>
      <c r="O8" s="5"/>
      <c r="P8" s="5"/>
      <c r="Q8" s="7"/>
      <c r="R8" s="60" t="e">
        <f>VLOOKUP(Q8,ตัดปีแสตมป์!$B$10:$F$1000,2,FALSE)</f>
        <v>#N/A</v>
      </c>
      <c r="S8" s="7"/>
      <c r="T8" s="43">
        <f t="shared" si="4"/>
        <v>0</v>
      </c>
      <c r="U8" s="18"/>
      <c r="V8" s="47">
        <f t="shared" si="5"/>
        <v>0</v>
      </c>
      <c r="W8" s="5"/>
      <c r="X8" s="5"/>
    </row>
    <row r="9" spans="1:24" x14ac:dyDescent="0.45">
      <c r="A9" s="7">
        <v>4</v>
      </c>
      <c r="B9" s="70" t="str">
        <f t="shared" si="0"/>
        <v/>
      </c>
      <c r="C9" s="24" t="str">
        <f t="shared" si="1"/>
        <v/>
      </c>
      <c r="D9" s="24" t="str">
        <f t="shared" si="2"/>
        <v/>
      </c>
      <c r="E9" s="24" t="str">
        <f t="shared" si="3"/>
        <v/>
      </c>
      <c r="F9" s="10"/>
      <c r="G9" s="10"/>
      <c r="H9" s="10"/>
      <c r="I9" s="11"/>
      <c r="J9" s="5"/>
      <c r="K9" s="5"/>
      <c r="L9" s="5"/>
      <c r="M9" s="5"/>
      <c r="N9" s="5"/>
      <c r="O9" s="5"/>
      <c r="P9" s="5"/>
      <c r="Q9" s="7"/>
      <c r="R9" s="60" t="e">
        <f>VLOOKUP(Q9,ตัดปีแสตมป์!$B$10:$F$1000,2,FALSE)</f>
        <v>#N/A</v>
      </c>
      <c r="S9" s="7"/>
      <c r="T9" s="43">
        <f t="shared" si="4"/>
        <v>0</v>
      </c>
      <c r="U9" s="18"/>
      <c r="V9" s="47">
        <f t="shared" si="5"/>
        <v>0</v>
      </c>
      <c r="W9" s="5"/>
      <c r="X9" s="5"/>
    </row>
    <row r="10" spans="1:24" x14ac:dyDescent="0.45">
      <c r="A10" s="7">
        <v>5</v>
      </c>
      <c r="B10" s="70" t="str">
        <f t="shared" si="0"/>
        <v/>
      </c>
      <c r="C10" s="24" t="str">
        <f t="shared" si="1"/>
        <v/>
      </c>
      <c r="D10" s="24" t="str">
        <f t="shared" si="2"/>
        <v/>
      </c>
      <c r="E10" s="24" t="str">
        <f t="shared" si="3"/>
        <v/>
      </c>
      <c r="F10" s="10"/>
      <c r="G10" s="10"/>
      <c r="H10" s="10"/>
      <c r="I10" s="11"/>
      <c r="J10" s="5"/>
      <c r="K10" s="5"/>
      <c r="L10" s="5"/>
      <c r="M10" s="5"/>
      <c r="N10" s="5"/>
      <c r="O10" s="5"/>
      <c r="P10" s="5"/>
      <c r="Q10" s="7"/>
      <c r="R10" s="60" t="e">
        <f>VLOOKUP(Q10,ตัดปีแสตมป์!$B$10:$F$1000,2,FALSE)</f>
        <v>#N/A</v>
      </c>
      <c r="S10" s="33"/>
      <c r="T10" s="43">
        <f t="shared" si="4"/>
        <v>0</v>
      </c>
      <c r="U10" s="18"/>
      <c r="V10" s="47">
        <f t="shared" si="5"/>
        <v>0</v>
      </c>
      <c r="W10" s="5"/>
      <c r="X10" s="5"/>
    </row>
    <row r="11" spans="1:24" x14ac:dyDescent="0.45">
      <c r="A11" s="7">
        <v>6</v>
      </c>
      <c r="B11" s="70" t="str">
        <f t="shared" si="0"/>
        <v/>
      </c>
      <c r="C11" s="24" t="str">
        <f t="shared" si="1"/>
        <v/>
      </c>
      <c r="D11" s="24" t="str">
        <f t="shared" si="2"/>
        <v/>
      </c>
      <c r="E11" s="24" t="str">
        <f t="shared" si="3"/>
        <v/>
      </c>
      <c r="F11" s="10"/>
      <c r="G11" s="10"/>
      <c r="H11" s="10"/>
      <c r="I11" s="11"/>
      <c r="J11" s="5"/>
      <c r="K11" s="5"/>
      <c r="L11" s="5"/>
      <c r="M11" s="5"/>
      <c r="N11" s="5"/>
      <c r="O11" s="5"/>
      <c r="P11" s="5"/>
      <c r="Q11" s="7"/>
      <c r="R11" s="60" t="e">
        <f>VLOOKUP(Q11,ตัดปีแสตมป์!$B$10:$F$1000,2,FALSE)</f>
        <v>#N/A</v>
      </c>
      <c r="S11" s="7"/>
      <c r="T11" s="43">
        <f t="shared" si="4"/>
        <v>0</v>
      </c>
      <c r="U11" s="18"/>
      <c r="V11" s="47">
        <f t="shared" si="5"/>
        <v>0</v>
      </c>
      <c r="W11" s="5"/>
      <c r="X11" s="5"/>
    </row>
    <row r="12" spans="1:24" x14ac:dyDescent="0.45">
      <c r="A12" s="7">
        <v>7</v>
      </c>
      <c r="B12" s="70" t="str">
        <f t="shared" si="0"/>
        <v/>
      </c>
      <c r="C12" s="24" t="str">
        <f t="shared" si="1"/>
        <v/>
      </c>
      <c r="D12" s="24" t="str">
        <f t="shared" si="2"/>
        <v/>
      </c>
      <c r="E12" s="24" t="str">
        <f t="shared" si="3"/>
        <v/>
      </c>
      <c r="F12" s="10"/>
      <c r="G12" s="10"/>
      <c r="H12" s="10"/>
      <c r="I12" s="11"/>
      <c r="J12" s="5"/>
      <c r="K12" s="5"/>
      <c r="L12" s="5"/>
      <c r="M12" s="5"/>
      <c r="N12" s="5"/>
      <c r="O12" s="5"/>
      <c r="P12" s="5"/>
      <c r="Q12" s="7"/>
      <c r="R12" s="60" t="e">
        <f>VLOOKUP(Q12,ตัดปีแสตมป์!$B$10:$F$1000,2,FALSE)</f>
        <v>#N/A</v>
      </c>
      <c r="S12" s="7"/>
      <c r="T12" s="43">
        <f t="shared" si="4"/>
        <v>0</v>
      </c>
      <c r="U12" s="18"/>
      <c r="V12" s="47">
        <f t="shared" si="5"/>
        <v>0</v>
      </c>
      <c r="W12" s="5"/>
      <c r="X12" s="5"/>
    </row>
    <row r="13" spans="1:24" x14ac:dyDescent="0.45">
      <c r="A13" s="7">
        <v>8</v>
      </c>
      <c r="B13" s="70" t="str">
        <f t="shared" si="0"/>
        <v/>
      </c>
      <c r="C13" s="24" t="str">
        <f t="shared" si="1"/>
        <v/>
      </c>
      <c r="D13" s="24" t="str">
        <f t="shared" si="2"/>
        <v/>
      </c>
      <c r="E13" s="24" t="str">
        <f t="shared" si="3"/>
        <v/>
      </c>
      <c r="F13" s="10"/>
      <c r="G13" s="10"/>
      <c r="H13" s="10"/>
      <c r="I13" s="11"/>
      <c r="J13" s="5"/>
      <c r="K13" s="5"/>
      <c r="L13" s="5"/>
      <c r="M13" s="5"/>
      <c r="N13" s="5"/>
      <c r="O13" s="5"/>
      <c r="P13" s="5"/>
      <c r="Q13" s="7"/>
      <c r="R13" s="60" t="e">
        <f>VLOOKUP(Q13,ตัดปีแสตมป์!$B$10:$F$1000,2,FALSE)</f>
        <v>#N/A</v>
      </c>
      <c r="S13" s="7"/>
      <c r="T13" s="43">
        <f t="shared" si="4"/>
        <v>0</v>
      </c>
      <c r="U13" s="18"/>
      <c r="V13" s="47">
        <f t="shared" si="5"/>
        <v>0</v>
      </c>
      <c r="W13" s="5"/>
      <c r="X13" s="5"/>
    </row>
    <row r="14" spans="1:24" ht="21" hidden="1" customHeight="1" x14ac:dyDescent="0.45">
      <c r="A14" s="7">
        <v>9</v>
      </c>
      <c r="B14" s="70" t="str">
        <f t="shared" si="0"/>
        <v/>
      </c>
      <c r="C14" s="24" t="str">
        <f t="shared" si="1"/>
        <v/>
      </c>
      <c r="D14" s="24" t="str">
        <f t="shared" si="2"/>
        <v/>
      </c>
      <c r="E14" s="24" t="str">
        <f t="shared" si="3"/>
        <v/>
      </c>
      <c r="F14" s="10"/>
      <c r="G14" s="10"/>
      <c r="H14" s="10"/>
      <c r="I14" s="11"/>
      <c r="J14" s="5"/>
      <c r="K14" s="5"/>
      <c r="L14" s="5"/>
      <c r="M14" s="5"/>
      <c r="N14" s="5"/>
      <c r="O14" s="5"/>
      <c r="P14" s="5"/>
      <c r="Q14" s="7"/>
      <c r="R14" s="61" t="e">
        <f>VLOOKUP(Q14,ตัดปีแสตมป์!$B$10:$F$1000,2,FALSE)</f>
        <v>#N/A</v>
      </c>
      <c r="S14" s="7"/>
      <c r="T14" s="43">
        <f t="shared" si="4"/>
        <v>0</v>
      </c>
      <c r="U14" s="18"/>
      <c r="V14" s="47">
        <f t="shared" si="5"/>
        <v>0</v>
      </c>
      <c r="W14" s="5"/>
      <c r="X14" s="5"/>
    </row>
    <row r="15" spans="1:24" x14ac:dyDescent="0.45">
      <c r="A15" s="7">
        <v>10</v>
      </c>
      <c r="B15" s="70" t="str">
        <f t="shared" si="0"/>
        <v/>
      </c>
      <c r="C15" s="24" t="str">
        <f t="shared" si="1"/>
        <v/>
      </c>
      <c r="D15" s="24" t="str">
        <f t="shared" si="2"/>
        <v/>
      </c>
      <c r="E15" s="24" t="str">
        <f t="shared" si="3"/>
        <v/>
      </c>
      <c r="F15" s="10"/>
      <c r="G15" s="10"/>
      <c r="H15" s="10"/>
      <c r="I15" s="11"/>
      <c r="J15" s="5"/>
      <c r="K15" s="5"/>
      <c r="L15" s="5"/>
      <c r="M15" s="5"/>
      <c r="N15" s="5"/>
      <c r="O15" s="5"/>
      <c r="P15" s="5"/>
      <c r="Q15" s="7"/>
      <c r="R15" s="60" t="e">
        <f>VLOOKUP(Q15,ตัดปีแสตมป์!$B$10:$F$1000,2,FALSE)</f>
        <v>#N/A</v>
      </c>
      <c r="S15" s="7"/>
      <c r="T15" s="43">
        <f t="shared" si="4"/>
        <v>0</v>
      </c>
      <c r="U15" s="18"/>
      <c r="V15" s="47">
        <f t="shared" si="5"/>
        <v>0</v>
      </c>
      <c r="W15" s="5"/>
      <c r="X15" s="5"/>
    </row>
    <row r="16" spans="1:24" x14ac:dyDescent="0.45">
      <c r="A16" s="7">
        <v>11</v>
      </c>
      <c r="B16" s="70" t="str">
        <f t="shared" si="0"/>
        <v/>
      </c>
      <c r="C16" s="24" t="str">
        <f t="shared" si="1"/>
        <v/>
      </c>
      <c r="D16" s="24" t="str">
        <f t="shared" si="2"/>
        <v/>
      </c>
      <c r="E16" s="24" t="str">
        <f t="shared" si="3"/>
        <v/>
      </c>
      <c r="F16" s="10"/>
      <c r="G16" s="10"/>
      <c r="H16" s="10"/>
      <c r="I16" s="11"/>
      <c r="J16" s="5"/>
      <c r="K16" s="5"/>
      <c r="L16" s="5"/>
      <c r="M16" s="5"/>
      <c r="N16" s="5"/>
      <c r="O16" s="5"/>
      <c r="P16" s="5"/>
      <c r="Q16" s="7"/>
      <c r="R16" s="60" t="e">
        <f>VLOOKUP(Q16,ตัดปีแสตมป์!$B$10:$F$1000,2,FALSE)</f>
        <v>#N/A</v>
      </c>
      <c r="S16" s="7"/>
      <c r="T16" s="43">
        <f t="shared" si="4"/>
        <v>0</v>
      </c>
      <c r="U16" s="18"/>
      <c r="V16" s="47">
        <f t="shared" si="5"/>
        <v>0</v>
      </c>
      <c r="W16" s="5"/>
      <c r="X16" s="5"/>
    </row>
    <row r="17" spans="1:24" x14ac:dyDescent="0.45">
      <c r="A17" s="7">
        <v>12</v>
      </c>
      <c r="B17" s="70" t="str">
        <f t="shared" si="0"/>
        <v/>
      </c>
      <c r="C17" s="24" t="str">
        <f t="shared" si="1"/>
        <v/>
      </c>
      <c r="D17" s="24" t="str">
        <f t="shared" si="2"/>
        <v/>
      </c>
      <c r="E17" s="24" t="str">
        <f t="shared" si="3"/>
        <v/>
      </c>
      <c r="F17" s="10"/>
      <c r="G17" s="10"/>
      <c r="H17" s="10"/>
      <c r="I17" s="11"/>
      <c r="J17" s="5"/>
      <c r="K17" s="5"/>
      <c r="L17" s="5"/>
      <c r="M17" s="5"/>
      <c r="N17" s="5"/>
      <c r="O17" s="5"/>
      <c r="P17" s="5"/>
      <c r="Q17" s="7"/>
      <c r="R17" s="60" t="e">
        <f>VLOOKUP(Q17,ตัดปีแสตมป์!$B$10:$F$1000,2,FALSE)</f>
        <v>#N/A</v>
      </c>
      <c r="S17" s="7"/>
      <c r="T17" s="43">
        <f t="shared" si="4"/>
        <v>0</v>
      </c>
      <c r="U17" s="18"/>
      <c r="V17" s="47">
        <f t="shared" si="5"/>
        <v>0</v>
      </c>
      <c r="W17" s="5"/>
      <c r="X17" s="5"/>
    </row>
    <row r="18" spans="1:24" x14ac:dyDescent="0.45">
      <c r="A18" s="7">
        <v>13</v>
      </c>
      <c r="B18" s="70" t="str">
        <f t="shared" si="0"/>
        <v/>
      </c>
      <c r="C18" s="24" t="str">
        <f t="shared" si="1"/>
        <v/>
      </c>
      <c r="D18" s="24" t="str">
        <f t="shared" si="2"/>
        <v/>
      </c>
      <c r="E18" s="24" t="str">
        <f t="shared" si="3"/>
        <v/>
      </c>
      <c r="F18" s="10"/>
      <c r="G18" s="10"/>
      <c r="H18" s="10"/>
      <c r="I18" s="11"/>
      <c r="J18" s="5"/>
      <c r="K18" s="5"/>
      <c r="L18" s="5"/>
      <c r="M18" s="5"/>
      <c r="N18" s="5"/>
      <c r="O18" s="5"/>
      <c r="P18" s="5"/>
      <c r="Q18" s="7"/>
      <c r="R18" s="60" t="e">
        <f>VLOOKUP(Q18,ตัดปีแสตมป์!$B$10:$F$1000,2,FALSE)</f>
        <v>#N/A</v>
      </c>
      <c r="S18" s="7"/>
      <c r="T18" s="43">
        <f t="shared" si="4"/>
        <v>0</v>
      </c>
      <c r="U18" s="18"/>
      <c r="V18" s="47">
        <f t="shared" si="5"/>
        <v>0</v>
      </c>
      <c r="W18" s="5"/>
      <c r="X18" s="5"/>
    </row>
    <row r="19" spans="1:24" x14ac:dyDescent="0.45">
      <c r="A19" s="7">
        <v>14</v>
      </c>
      <c r="B19" s="70" t="str">
        <f t="shared" si="0"/>
        <v/>
      </c>
      <c r="C19" s="24" t="str">
        <f t="shared" si="1"/>
        <v/>
      </c>
      <c r="D19" s="24" t="str">
        <f t="shared" si="2"/>
        <v/>
      </c>
      <c r="E19" s="24" t="str">
        <f t="shared" si="3"/>
        <v/>
      </c>
      <c r="F19" s="13"/>
      <c r="G19" s="13"/>
      <c r="H19" s="7"/>
      <c r="I19" s="5"/>
      <c r="J19" s="5"/>
      <c r="K19" s="5"/>
      <c r="L19" s="5"/>
      <c r="M19" s="5"/>
      <c r="N19" s="5"/>
      <c r="O19" s="5"/>
      <c r="P19" s="5"/>
      <c r="Q19" s="7"/>
      <c r="R19" s="61" t="e">
        <f>VLOOKUP(Q19,ตัดปีแสตมป์!$B$10:$F$1000,2,FALSE)</f>
        <v>#N/A</v>
      </c>
      <c r="S19" s="7"/>
      <c r="T19" s="43">
        <f t="shared" si="4"/>
        <v>0</v>
      </c>
      <c r="U19" s="18"/>
      <c r="V19" s="47">
        <f t="shared" si="5"/>
        <v>0</v>
      </c>
      <c r="W19" s="5"/>
      <c r="X19" s="5"/>
    </row>
    <row r="20" spans="1:24" x14ac:dyDescent="0.45">
      <c r="A20" s="7">
        <v>15</v>
      </c>
      <c r="B20" s="70" t="str">
        <f t="shared" si="0"/>
        <v/>
      </c>
      <c r="C20" s="24" t="str">
        <f t="shared" si="1"/>
        <v/>
      </c>
      <c r="D20" s="24" t="str">
        <f t="shared" si="2"/>
        <v/>
      </c>
      <c r="E20" s="24" t="str">
        <f t="shared" si="3"/>
        <v/>
      </c>
      <c r="F20" s="13"/>
      <c r="G20" s="13"/>
      <c r="H20" s="7"/>
      <c r="I20" s="5"/>
      <c r="J20" s="5"/>
      <c r="K20" s="5"/>
      <c r="L20" s="5"/>
      <c r="M20" s="5"/>
      <c r="N20" s="5"/>
      <c r="O20" s="5"/>
      <c r="P20" s="5"/>
      <c r="Q20" s="7"/>
      <c r="R20" s="61" t="e">
        <f>VLOOKUP(Q20,ตัดปีแสตมป์!$B$10:$F$1000,2,FALSE)</f>
        <v>#N/A</v>
      </c>
      <c r="S20" s="7"/>
      <c r="T20" s="43">
        <f t="shared" si="4"/>
        <v>0</v>
      </c>
      <c r="U20" s="18"/>
      <c r="V20" s="47">
        <f t="shared" si="5"/>
        <v>0</v>
      </c>
      <c r="W20" s="5"/>
      <c r="X20" s="5"/>
    </row>
    <row r="21" spans="1:24" x14ac:dyDescent="0.45">
      <c r="A21" s="7">
        <v>16</v>
      </c>
      <c r="B21" s="70" t="str">
        <f t="shared" si="0"/>
        <v/>
      </c>
      <c r="C21" s="24" t="str">
        <f t="shared" si="1"/>
        <v/>
      </c>
      <c r="D21" s="24" t="str">
        <f t="shared" si="2"/>
        <v/>
      </c>
      <c r="E21" s="24" t="str">
        <f t="shared" si="3"/>
        <v/>
      </c>
      <c r="F21" s="13"/>
      <c r="G21" s="13"/>
      <c r="H21" s="7"/>
      <c r="I21" s="5"/>
      <c r="J21" s="5"/>
      <c r="K21" s="5"/>
      <c r="L21" s="5"/>
      <c r="M21" s="5"/>
      <c r="N21" s="5"/>
      <c r="O21" s="5"/>
      <c r="P21" s="5"/>
      <c r="Q21" s="7"/>
      <c r="R21" s="61" t="e">
        <f>VLOOKUP(Q21,ตัดปีแสตมป์!$B$10:$F$1000,2,FALSE)</f>
        <v>#N/A</v>
      </c>
      <c r="S21" s="7"/>
      <c r="T21" s="43">
        <f t="shared" si="4"/>
        <v>0</v>
      </c>
      <c r="U21" s="18"/>
      <c r="V21" s="47">
        <f t="shared" si="5"/>
        <v>0</v>
      </c>
      <c r="W21" s="5"/>
      <c r="X21" s="5"/>
    </row>
    <row r="22" spans="1:24" ht="21" hidden="1" customHeight="1" x14ac:dyDescent="0.45">
      <c r="A22" s="7">
        <v>17</v>
      </c>
      <c r="B22" s="70" t="str">
        <f t="shared" si="0"/>
        <v/>
      </c>
      <c r="C22" s="24" t="str">
        <f t="shared" si="1"/>
        <v/>
      </c>
      <c r="D22" s="24" t="str">
        <f t="shared" si="2"/>
        <v/>
      </c>
      <c r="E22" s="24" t="str">
        <f t="shared" si="3"/>
        <v/>
      </c>
      <c r="F22" s="13"/>
      <c r="G22" s="13"/>
      <c r="H22" s="7"/>
      <c r="I22" s="5"/>
      <c r="J22" s="5"/>
      <c r="K22" s="5"/>
      <c r="L22" s="5"/>
      <c r="M22" s="5"/>
      <c r="N22" s="5"/>
      <c r="O22" s="5"/>
      <c r="P22" s="5"/>
      <c r="Q22" s="7"/>
      <c r="R22" s="61" t="e">
        <f>VLOOKUP(Q22,ตัดปีแสตมป์!$B$10:$F$1000,2,FALSE)</f>
        <v>#N/A</v>
      </c>
      <c r="S22" s="7"/>
      <c r="T22" s="43">
        <f t="shared" si="4"/>
        <v>0</v>
      </c>
      <c r="U22" s="18"/>
      <c r="V22" s="47">
        <f t="shared" si="5"/>
        <v>0</v>
      </c>
      <c r="W22" s="5"/>
      <c r="X22" s="5"/>
    </row>
    <row r="23" spans="1:24" x14ac:dyDescent="0.45">
      <c r="A23" s="7">
        <v>18</v>
      </c>
      <c r="B23" s="70" t="str">
        <f t="shared" si="0"/>
        <v/>
      </c>
      <c r="C23" s="24" t="str">
        <f t="shared" si="1"/>
        <v/>
      </c>
      <c r="D23" s="24" t="str">
        <f t="shared" si="2"/>
        <v/>
      </c>
      <c r="E23" s="24" t="str">
        <f t="shared" si="3"/>
        <v/>
      </c>
      <c r="F23" s="13"/>
      <c r="G23" s="13"/>
      <c r="H23" s="7"/>
      <c r="I23" s="5"/>
      <c r="J23" s="5"/>
      <c r="K23" s="5"/>
      <c r="L23" s="5"/>
      <c r="M23" s="5"/>
      <c r="N23" s="5"/>
      <c r="O23" s="5"/>
      <c r="P23" s="5"/>
      <c r="Q23" s="7"/>
      <c r="R23" s="61" t="e">
        <f>VLOOKUP(Q23,ตัดปีแสตมป์!$B$10:$F$1000,2,FALSE)</f>
        <v>#N/A</v>
      </c>
      <c r="S23" s="7"/>
      <c r="T23" s="43">
        <f t="shared" si="4"/>
        <v>0</v>
      </c>
      <c r="U23" s="18"/>
      <c r="V23" s="47">
        <f t="shared" si="5"/>
        <v>0</v>
      </c>
      <c r="W23" s="5"/>
      <c r="X23" s="5"/>
    </row>
    <row r="24" spans="1:24" x14ac:dyDescent="0.45">
      <c r="A24" s="7">
        <v>19</v>
      </c>
      <c r="B24" s="70" t="str">
        <f t="shared" si="0"/>
        <v/>
      </c>
      <c r="C24" s="24" t="str">
        <f t="shared" si="1"/>
        <v/>
      </c>
      <c r="D24" s="24" t="str">
        <f t="shared" si="2"/>
        <v/>
      </c>
      <c r="E24" s="24" t="str">
        <f t="shared" si="3"/>
        <v/>
      </c>
      <c r="F24" s="13"/>
      <c r="G24" s="13"/>
      <c r="H24" s="7"/>
      <c r="I24" s="5"/>
      <c r="J24" s="5"/>
      <c r="K24" s="5"/>
      <c r="L24" s="5"/>
      <c r="M24" s="5"/>
      <c r="N24" s="5"/>
      <c r="O24" s="5"/>
      <c r="P24" s="5"/>
      <c r="Q24" s="7"/>
      <c r="R24" s="61" t="e">
        <f>VLOOKUP(Q24,ตัดปีแสตมป์!$B$10:$F$1000,2,FALSE)</f>
        <v>#N/A</v>
      </c>
      <c r="S24" s="7"/>
      <c r="T24" s="43">
        <f t="shared" si="4"/>
        <v>0</v>
      </c>
      <c r="U24" s="18"/>
      <c r="V24" s="47">
        <f t="shared" si="5"/>
        <v>0</v>
      </c>
      <c r="W24" s="5"/>
      <c r="X24" s="5"/>
    </row>
    <row r="25" spans="1:24" x14ac:dyDescent="0.45">
      <c r="A25" s="7">
        <v>20</v>
      </c>
      <c r="B25" s="70" t="str">
        <f t="shared" si="0"/>
        <v/>
      </c>
      <c r="C25" s="24" t="str">
        <f t="shared" si="1"/>
        <v/>
      </c>
      <c r="D25" s="24" t="str">
        <f t="shared" si="2"/>
        <v/>
      </c>
      <c r="E25" s="24" t="str">
        <f t="shared" si="3"/>
        <v/>
      </c>
      <c r="F25" s="13"/>
      <c r="G25" s="13"/>
      <c r="H25" s="7"/>
      <c r="I25" s="5"/>
      <c r="J25" s="5"/>
      <c r="K25" s="5"/>
      <c r="L25" s="5"/>
      <c r="M25" s="5"/>
      <c r="N25" s="5"/>
      <c r="O25" s="5"/>
      <c r="P25" s="5"/>
      <c r="Q25" s="7"/>
      <c r="R25" s="61" t="e">
        <f>VLOOKUP(Q25,ตัดปีแสตมป์!$B$10:$F$1000,2,FALSE)</f>
        <v>#N/A</v>
      </c>
      <c r="S25" s="7"/>
      <c r="T25" s="43">
        <f t="shared" si="4"/>
        <v>0</v>
      </c>
      <c r="U25" s="18"/>
      <c r="V25" s="47">
        <f t="shared" si="5"/>
        <v>0</v>
      </c>
      <c r="W25" s="5"/>
      <c r="X25" s="5"/>
    </row>
    <row r="26" spans="1:24" x14ac:dyDescent="0.45">
      <c r="A26" s="7">
        <v>21</v>
      </c>
      <c r="B26" s="70" t="str">
        <f t="shared" si="0"/>
        <v/>
      </c>
      <c r="C26" s="24" t="str">
        <f t="shared" si="1"/>
        <v/>
      </c>
      <c r="D26" s="24" t="str">
        <f t="shared" si="2"/>
        <v/>
      </c>
      <c r="E26" s="24" t="str">
        <f t="shared" si="3"/>
        <v/>
      </c>
      <c r="F26" s="13"/>
      <c r="G26" s="13"/>
      <c r="H26" s="7"/>
      <c r="I26" s="5"/>
      <c r="J26" s="5"/>
      <c r="K26" s="5"/>
      <c r="L26" s="5"/>
      <c r="M26" s="5"/>
      <c r="N26" s="5"/>
      <c r="O26" s="5"/>
      <c r="P26" s="5"/>
      <c r="Q26" s="7"/>
      <c r="R26" s="61" t="e">
        <f>VLOOKUP(Q26,ตัดปีแสตมป์!$B$10:$F$1000,2,FALSE)</f>
        <v>#N/A</v>
      </c>
      <c r="S26" s="7"/>
      <c r="T26" s="43">
        <f t="shared" si="4"/>
        <v>0</v>
      </c>
      <c r="U26" s="18"/>
      <c r="V26" s="47">
        <f t="shared" si="5"/>
        <v>0</v>
      </c>
      <c r="W26" s="5"/>
      <c r="X26" s="5"/>
    </row>
    <row r="27" spans="1:24" x14ac:dyDescent="0.45">
      <c r="A27" s="7">
        <v>22</v>
      </c>
      <c r="B27" s="70" t="str">
        <f t="shared" si="0"/>
        <v/>
      </c>
      <c r="C27" s="24" t="str">
        <f t="shared" si="1"/>
        <v/>
      </c>
      <c r="D27" s="24" t="str">
        <f t="shared" si="2"/>
        <v/>
      </c>
      <c r="E27" s="24" t="str">
        <f t="shared" si="3"/>
        <v/>
      </c>
      <c r="F27" s="13"/>
      <c r="G27" s="13"/>
      <c r="H27" s="7"/>
      <c r="I27" s="5"/>
      <c r="J27" s="5"/>
      <c r="K27" s="5"/>
      <c r="L27" s="5"/>
      <c r="M27" s="5"/>
      <c r="N27" s="5"/>
      <c r="O27" s="5"/>
      <c r="P27" s="5"/>
      <c r="Q27" s="7"/>
      <c r="R27" s="61" t="e">
        <f>VLOOKUP(Q27,ตัดปีแสตมป์!$B$10:$F$1000,2,FALSE)</f>
        <v>#N/A</v>
      </c>
      <c r="S27" s="7"/>
      <c r="T27" s="43">
        <f t="shared" si="4"/>
        <v>0</v>
      </c>
      <c r="U27" s="18"/>
      <c r="V27" s="47">
        <f t="shared" si="5"/>
        <v>0</v>
      </c>
      <c r="W27" s="5"/>
      <c r="X27" s="5"/>
    </row>
    <row r="28" spans="1:24" x14ac:dyDescent="0.45">
      <c r="A28" s="7">
        <v>23</v>
      </c>
      <c r="B28" s="70" t="str">
        <f t="shared" si="0"/>
        <v/>
      </c>
      <c r="C28" s="24" t="str">
        <f t="shared" si="1"/>
        <v/>
      </c>
      <c r="D28" s="24" t="str">
        <f t="shared" si="2"/>
        <v/>
      </c>
      <c r="E28" s="24" t="str">
        <f t="shared" si="3"/>
        <v/>
      </c>
      <c r="F28" s="13"/>
      <c r="G28" s="13"/>
      <c r="H28" s="7"/>
      <c r="I28" s="5"/>
      <c r="J28" s="5"/>
      <c r="K28" s="5"/>
      <c r="L28" s="5"/>
      <c r="M28" s="5"/>
      <c r="N28" s="5"/>
      <c r="O28" s="5"/>
      <c r="P28" s="5"/>
      <c r="Q28" s="7"/>
      <c r="R28" s="61" t="e">
        <f>VLOOKUP(Q28,ตัดปีแสตมป์!$B$10:$F$1000,2,FALSE)</f>
        <v>#N/A</v>
      </c>
      <c r="S28" s="7"/>
      <c r="T28" s="43">
        <f t="shared" si="4"/>
        <v>0</v>
      </c>
      <c r="U28" s="18"/>
      <c r="V28" s="47">
        <f t="shared" si="5"/>
        <v>0</v>
      </c>
      <c r="W28" s="5"/>
      <c r="X28" s="5"/>
    </row>
    <row r="29" spans="1:24" x14ac:dyDescent="0.45">
      <c r="A29" s="7">
        <v>24</v>
      </c>
      <c r="B29" s="70" t="str">
        <f t="shared" si="0"/>
        <v/>
      </c>
      <c r="C29" s="24" t="str">
        <f t="shared" si="1"/>
        <v/>
      </c>
      <c r="D29" s="24" t="str">
        <f t="shared" si="2"/>
        <v/>
      </c>
      <c r="E29" s="24" t="str">
        <f t="shared" si="3"/>
        <v/>
      </c>
      <c r="F29" s="13"/>
      <c r="G29" s="13"/>
      <c r="H29" s="7"/>
      <c r="I29" s="5"/>
      <c r="J29" s="5"/>
      <c r="K29" s="5"/>
      <c r="L29" s="5"/>
      <c r="M29" s="5"/>
      <c r="N29" s="5"/>
      <c r="O29" s="5"/>
      <c r="P29" s="5"/>
      <c r="Q29" s="7"/>
      <c r="R29" s="61" t="e">
        <f>VLOOKUP(Q29,ตัดปีแสตมป์!$B$10:$F$1000,2,FALSE)</f>
        <v>#N/A</v>
      </c>
      <c r="S29" s="7"/>
      <c r="T29" s="43">
        <f t="shared" si="4"/>
        <v>0</v>
      </c>
      <c r="U29" s="18"/>
      <c r="V29" s="47">
        <f t="shared" si="5"/>
        <v>0</v>
      </c>
      <c r="W29" s="5"/>
      <c r="X29" s="5"/>
    </row>
    <row r="30" spans="1:24" x14ac:dyDescent="0.45">
      <c r="A30" s="7">
        <v>25</v>
      </c>
      <c r="B30" s="70" t="str">
        <f t="shared" si="0"/>
        <v/>
      </c>
      <c r="C30" s="24" t="str">
        <f t="shared" si="1"/>
        <v/>
      </c>
      <c r="D30" s="24" t="str">
        <f t="shared" si="2"/>
        <v/>
      </c>
      <c r="E30" s="24" t="str">
        <f t="shared" si="3"/>
        <v/>
      </c>
      <c r="F30" s="13"/>
      <c r="G30" s="13"/>
      <c r="H30" s="7"/>
      <c r="I30" s="5"/>
      <c r="J30" s="5"/>
      <c r="K30" s="5"/>
      <c r="L30" s="5"/>
      <c r="M30" s="5"/>
      <c r="N30" s="5"/>
      <c r="O30" s="5"/>
      <c r="P30" s="5"/>
      <c r="Q30" s="7"/>
      <c r="R30" s="61" t="e">
        <f>VLOOKUP(Q30,ตัดปีแสตมป์!$B$10:$F$1000,2,FALSE)</f>
        <v>#N/A</v>
      </c>
      <c r="S30" s="7"/>
      <c r="T30" s="43">
        <f t="shared" si="4"/>
        <v>0</v>
      </c>
      <c r="U30" s="18"/>
      <c r="V30" s="47">
        <f t="shared" si="5"/>
        <v>0</v>
      </c>
      <c r="W30" s="5"/>
      <c r="X30" s="5"/>
    </row>
    <row r="31" spans="1:24" x14ac:dyDescent="0.45">
      <c r="A31" s="7">
        <v>26</v>
      </c>
      <c r="B31" s="70" t="str">
        <f t="shared" si="0"/>
        <v/>
      </c>
      <c r="C31" s="24" t="str">
        <f t="shared" si="1"/>
        <v/>
      </c>
      <c r="D31" s="24" t="str">
        <f t="shared" si="2"/>
        <v/>
      </c>
      <c r="E31" s="24" t="str">
        <f t="shared" si="3"/>
        <v/>
      </c>
      <c r="F31" s="13"/>
      <c r="G31" s="13"/>
      <c r="H31" s="7"/>
      <c r="I31" s="5"/>
      <c r="J31" s="5"/>
      <c r="K31" s="5"/>
      <c r="L31" s="5"/>
      <c r="M31" s="5"/>
      <c r="N31" s="5"/>
      <c r="O31" s="5"/>
      <c r="P31" s="5"/>
      <c r="Q31" s="7"/>
      <c r="R31" s="61" t="e">
        <f>VLOOKUP(Q31,ตัดปีแสตมป์!$B$10:$F$1000,2,FALSE)</f>
        <v>#N/A</v>
      </c>
      <c r="S31" s="7"/>
      <c r="T31" s="43">
        <f t="shared" si="4"/>
        <v>0</v>
      </c>
      <c r="U31" s="18"/>
      <c r="V31" s="47">
        <f t="shared" si="5"/>
        <v>0</v>
      </c>
      <c r="W31" s="5"/>
      <c r="X31" s="5"/>
    </row>
    <row r="32" spans="1:24" x14ac:dyDescent="0.45">
      <c r="A32" s="7">
        <v>27</v>
      </c>
      <c r="B32" s="70" t="str">
        <f t="shared" si="0"/>
        <v/>
      </c>
      <c r="C32" s="24" t="str">
        <f t="shared" si="1"/>
        <v/>
      </c>
      <c r="D32" s="24" t="str">
        <f t="shared" si="2"/>
        <v/>
      </c>
      <c r="E32" s="24" t="str">
        <f t="shared" si="3"/>
        <v/>
      </c>
      <c r="F32" s="13"/>
      <c r="G32" s="13"/>
      <c r="H32" s="7"/>
      <c r="I32" s="5"/>
      <c r="J32" s="5"/>
      <c r="K32" s="5"/>
      <c r="L32" s="5"/>
      <c r="M32" s="5"/>
      <c r="N32" s="5"/>
      <c r="O32" s="5"/>
      <c r="P32" s="5"/>
      <c r="Q32" s="7"/>
      <c r="R32" s="61" t="e">
        <f>VLOOKUP(Q32,ตัดปีแสตมป์!$B$10:$F$1000,2,FALSE)</f>
        <v>#N/A</v>
      </c>
      <c r="S32" s="7"/>
      <c r="T32" s="43">
        <f t="shared" si="4"/>
        <v>0</v>
      </c>
      <c r="U32" s="18"/>
      <c r="V32" s="47">
        <f t="shared" si="5"/>
        <v>0</v>
      </c>
      <c r="W32" s="5"/>
      <c r="X32" s="5"/>
    </row>
    <row r="33" spans="1:24" x14ac:dyDescent="0.45">
      <c r="A33" s="7">
        <v>28</v>
      </c>
      <c r="B33" s="70" t="str">
        <f t="shared" si="0"/>
        <v/>
      </c>
      <c r="C33" s="24" t="str">
        <f t="shared" si="1"/>
        <v/>
      </c>
      <c r="D33" s="24" t="str">
        <f t="shared" si="2"/>
        <v/>
      </c>
      <c r="E33" s="24" t="str">
        <f t="shared" si="3"/>
        <v/>
      </c>
      <c r="F33" s="13"/>
      <c r="G33" s="13"/>
      <c r="H33" s="7"/>
      <c r="I33" s="5"/>
      <c r="J33" s="5"/>
      <c r="K33" s="5"/>
      <c r="L33" s="5"/>
      <c r="M33" s="5"/>
      <c r="N33" s="5"/>
      <c r="O33" s="5"/>
      <c r="P33" s="5"/>
      <c r="Q33" s="7"/>
      <c r="R33" s="61" t="e">
        <f>VLOOKUP(Q33,ตัดปีแสตมป์!$B$10:$F$1000,2,FALSE)</f>
        <v>#N/A</v>
      </c>
      <c r="S33" s="7"/>
      <c r="T33" s="43">
        <f t="shared" si="4"/>
        <v>0</v>
      </c>
      <c r="U33" s="18"/>
      <c r="V33" s="47">
        <f t="shared" si="5"/>
        <v>0</v>
      </c>
      <c r="W33" s="5"/>
      <c r="X33" s="5"/>
    </row>
    <row r="34" spans="1:24" x14ac:dyDescent="0.45">
      <c r="A34" s="7">
        <v>29</v>
      </c>
      <c r="B34" s="70" t="str">
        <f t="shared" si="0"/>
        <v/>
      </c>
      <c r="C34" s="24" t="str">
        <f t="shared" si="1"/>
        <v/>
      </c>
      <c r="D34" s="24" t="str">
        <f t="shared" si="2"/>
        <v/>
      </c>
      <c r="E34" s="24" t="str">
        <f t="shared" si="3"/>
        <v/>
      </c>
      <c r="F34" s="13"/>
      <c r="G34" s="13"/>
      <c r="H34" s="7"/>
      <c r="I34" s="5"/>
      <c r="J34" s="5"/>
      <c r="K34" s="5"/>
      <c r="L34" s="5"/>
      <c r="M34" s="5"/>
      <c r="N34" s="5"/>
      <c r="O34" s="5"/>
      <c r="P34" s="5"/>
      <c r="Q34" s="7"/>
      <c r="R34" s="61" t="e">
        <f>VLOOKUP(Q34,ตัดปีแสตมป์!$B$10:$F$1000,2,FALSE)</f>
        <v>#N/A</v>
      </c>
      <c r="S34" s="7"/>
      <c r="T34" s="43">
        <f t="shared" si="4"/>
        <v>0</v>
      </c>
      <c r="U34" s="18"/>
      <c r="V34" s="47">
        <f t="shared" si="5"/>
        <v>0</v>
      </c>
      <c r="W34" s="5"/>
      <c r="X34" s="5"/>
    </row>
    <row r="35" spans="1:24" x14ac:dyDescent="0.45">
      <c r="A35" s="7">
        <v>30</v>
      </c>
      <c r="B35" s="70" t="str">
        <f t="shared" si="0"/>
        <v/>
      </c>
      <c r="C35" s="24" t="str">
        <f t="shared" si="1"/>
        <v/>
      </c>
      <c r="D35" s="24" t="str">
        <f t="shared" si="2"/>
        <v/>
      </c>
      <c r="E35" s="24" t="str">
        <f t="shared" si="3"/>
        <v/>
      </c>
      <c r="F35" s="13"/>
      <c r="G35" s="13"/>
      <c r="H35" s="7"/>
      <c r="I35" s="5"/>
      <c r="J35" s="5"/>
      <c r="K35" s="5"/>
      <c r="L35" s="5"/>
      <c r="M35" s="5"/>
      <c r="N35" s="5"/>
      <c r="O35" s="5"/>
      <c r="P35" s="5"/>
      <c r="Q35" s="7"/>
      <c r="R35" s="61" t="e">
        <f>VLOOKUP(Q35,ตัดปีแสตมป์!$B$10:$F$1000,2,FALSE)</f>
        <v>#N/A</v>
      </c>
      <c r="S35" s="7"/>
      <c r="T35" s="43">
        <f t="shared" si="4"/>
        <v>0</v>
      </c>
      <c r="U35" s="18"/>
      <c r="V35" s="47">
        <f t="shared" si="5"/>
        <v>0</v>
      </c>
      <c r="W35" s="5"/>
      <c r="X35" s="5"/>
    </row>
    <row r="36" spans="1:24" x14ac:dyDescent="0.45">
      <c r="A36" s="7">
        <v>31</v>
      </c>
      <c r="B36" s="70" t="str">
        <f t="shared" si="0"/>
        <v/>
      </c>
      <c r="C36" s="24" t="str">
        <f t="shared" si="1"/>
        <v/>
      </c>
      <c r="D36" s="24" t="str">
        <f t="shared" si="2"/>
        <v/>
      </c>
      <c r="E36" s="24" t="str">
        <f t="shared" si="3"/>
        <v/>
      </c>
      <c r="F36" s="13"/>
      <c r="G36" s="13"/>
      <c r="H36" s="7"/>
      <c r="I36" s="5"/>
      <c r="J36" s="5"/>
      <c r="K36" s="5"/>
      <c r="L36" s="5"/>
      <c r="M36" s="5"/>
      <c r="N36" s="5"/>
      <c r="O36" s="5"/>
      <c r="P36" s="5"/>
      <c r="Q36" s="7"/>
      <c r="R36" s="61" t="e">
        <f>VLOOKUP(Q36,ตัดปีแสตมป์!$B$10:$F$1000,2,FALSE)</f>
        <v>#N/A</v>
      </c>
      <c r="S36" s="7"/>
      <c r="T36" s="43">
        <f t="shared" si="4"/>
        <v>0</v>
      </c>
      <c r="U36" s="18"/>
      <c r="V36" s="47">
        <f t="shared" si="5"/>
        <v>0</v>
      </c>
      <c r="W36" s="5"/>
      <c r="X36" s="5"/>
    </row>
    <row r="37" spans="1:24" x14ac:dyDescent="0.45">
      <c r="A37" s="7">
        <v>32</v>
      </c>
      <c r="B37" s="70" t="str">
        <f t="shared" si="0"/>
        <v/>
      </c>
      <c r="C37" s="24" t="str">
        <f t="shared" si="1"/>
        <v/>
      </c>
      <c r="D37" s="24" t="str">
        <f t="shared" si="2"/>
        <v/>
      </c>
      <c r="E37" s="24" t="str">
        <f t="shared" si="3"/>
        <v/>
      </c>
      <c r="F37" s="13"/>
      <c r="G37" s="13"/>
      <c r="H37" s="7"/>
      <c r="I37" s="5"/>
      <c r="J37" s="5"/>
      <c r="K37" s="5"/>
      <c r="L37" s="5"/>
      <c r="M37" s="5"/>
      <c r="N37" s="5"/>
      <c r="O37" s="5"/>
      <c r="P37" s="5"/>
      <c r="Q37" s="7"/>
      <c r="R37" s="61" t="e">
        <f>VLOOKUP(Q37,ตัดปีแสตมป์!$B$10:$F$1000,2,FALSE)</f>
        <v>#N/A</v>
      </c>
      <c r="S37" s="7"/>
      <c r="T37" s="43">
        <f t="shared" si="4"/>
        <v>0</v>
      </c>
      <c r="U37" s="18"/>
      <c r="V37" s="47">
        <f t="shared" si="5"/>
        <v>0</v>
      </c>
      <c r="W37" s="5"/>
      <c r="X37" s="5"/>
    </row>
    <row r="38" spans="1:24" x14ac:dyDescent="0.45">
      <c r="A38" s="7">
        <v>33</v>
      </c>
      <c r="B38" s="70" t="str">
        <f t="shared" ref="B38:B70" si="6">F38&amp;H38&amp;Q38</f>
        <v/>
      </c>
      <c r="C38" s="24" t="str">
        <f t="shared" si="1"/>
        <v/>
      </c>
      <c r="D38" s="24" t="str">
        <f t="shared" si="2"/>
        <v/>
      </c>
      <c r="E38" s="24" t="str">
        <f t="shared" si="3"/>
        <v/>
      </c>
      <c r="F38" s="13"/>
      <c r="G38" s="13"/>
      <c r="H38" s="7"/>
      <c r="I38" s="5"/>
      <c r="J38" s="5"/>
      <c r="K38" s="5"/>
      <c r="L38" s="5"/>
      <c r="M38" s="5"/>
      <c r="N38" s="5"/>
      <c r="O38" s="5"/>
      <c r="P38" s="5"/>
      <c r="Q38" s="7"/>
      <c r="R38" s="61" t="e">
        <f>VLOOKUP(Q38,ตัดปีแสตมป์!$B$10:$F$1000,2,FALSE)</f>
        <v>#N/A</v>
      </c>
      <c r="S38" s="7"/>
      <c r="T38" s="43">
        <f t="shared" si="4"/>
        <v>0</v>
      </c>
      <c r="U38" s="18"/>
      <c r="V38" s="47">
        <f t="shared" si="5"/>
        <v>0</v>
      </c>
      <c r="W38" s="5"/>
      <c r="X38" s="5"/>
    </row>
    <row r="39" spans="1:24" x14ac:dyDescent="0.45">
      <c r="A39" s="7">
        <v>34</v>
      </c>
      <c r="B39" s="70" t="str">
        <f t="shared" si="6"/>
        <v/>
      </c>
      <c r="C39" s="24" t="str">
        <f t="shared" si="1"/>
        <v/>
      </c>
      <c r="D39" s="24" t="str">
        <f t="shared" si="2"/>
        <v/>
      </c>
      <c r="E39" s="24" t="str">
        <f t="shared" si="3"/>
        <v/>
      </c>
      <c r="F39" s="13"/>
      <c r="G39" s="13"/>
      <c r="H39" s="7"/>
      <c r="I39" s="5"/>
      <c r="J39" s="5"/>
      <c r="K39" s="5"/>
      <c r="L39" s="5"/>
      <c r="M39" s="5"/>
      <c r="N39" s="5"/>
      <c r="O39" s="5"/>
      <c r="P39" s="5"/>
      <c r="Q39" s="7"/>
      <c r="R39" s="61" t="e">
        <f>VLOOKUP(Q39,ตัดปีแสตมป์!$B$10:$F$1000,2,FALSE)</f>
        <v>#N/A</v>
      </c>
      <c r="S39" s="7"/>
      <c r="T39" s="43">
        <f t="shared" si="4"/>
        <v>0</v>
      </c>
      <c r="U39" s="18"/>
      <c r="V39" s="47">
        <f t="shared" si="5"/>
        <v>0</v>
      </c>
      <c r="W39" s="5"/>
      <c r="X39" s="5"/>
    </row>
    <row r="40" spans="1:24" x14ac:dyDescent="0.45">
      <c r="A40" s="7">
        <v>35</v>
      </c>
      <c r="B40" s="70" t="str">
        <f t="shared" si="6"/>
        <v/>
      </c>
      <c r="C40" s="24" t="str">
        <f t="shared" si="1"/>
        <v/>
      </c>
      <c r="D40" s="24" t="str">
        <f t="shared" si="2"/>
        <v/>
      </c>
      <c r="E40" s="24" t="str">
        <f t="shared" si="3"/>
        <v/>
      </c>
      <c r="F40" s="13"/>
      <c r="G40" s="13"/>
      <c r="H40" s="7"/>
      <c r="I40" s="5"/>
      <c r="J40" s="5"/>
      <c r="K40" s="5"/>
      <c r="L40" s="5"/>
      <c r="M40" s="5"/>
      <c r="N40" s="5"/>
      <c r="O40" s="5"/>
      <c r="P40" s="5"/>
      <c r="Q40" s="7"/>
      <c r="R40" s="61" t="e">
        <f>VLOOKUP(Q40,ตัดปีแสตมป์!$B$10:$F$1000,2,FALSE)</f>
        <v>#N/A</v>
      </c>
      <c r="S40" s="7"/>
      <c r="T40" s="43">
        <f t="shared" si="4"/>
        <v>0</v>
      </c>
      <c r="U40" s="18"/>
      <c r="V40" s="47">
        <f t="shared" si="5"/>
        <v>0</v>
      </c>
      <c r="W40" s="5"/>
      <c r="X40" s="5"/>
    </row>
    <row r="41" spans="1:24" x14ac:dyDescent="0.45">
      <c r="A41" s="7">
        <v>36</v>
      </c>
      <c r="B41" s="70" t="str">
        <f t="shared" si="6"/>
        <v/>
      </c>
      <c r="C41" s="24" t="str">
        <f t="shared" si="1"/>
        <v/>
      </c>
      <c r="D41" s="24" t="str">
        <f t="shared" si="2"/>
        <v/>
      </c>
      <c r="E41" s="24" t="str">
        <f t="shared" si="3"/>
        <v/>
      </c>
      <c r="F41" s="13"/>
      <c r="G41" s="13"/>
      <c r="H41" s="7"/>
      <c r="I41" s="5"/>
      <c r="J41" s="5"/>
      <c r="K41" s="5"/>
      <c r="L41" s="5"/>
      <c r="M41" s="5"/>
      <c r="N41" s="5"/>
      <c r="O41" s="5"/>
      <c r="P41" s="5"/>
      <c r="Q41" s="7"/>
      <c r="R41" s="61" t="e">
        <f>VLOOKUP(Q41,ตัดปีแสตมป์!$B$10:$F$1000,2,FALSE)</f>
        <v>#N/A</v>
      </c>
      <c r="S41" s="7"/>
      <c r="T41" s="43">
        <f t="shared" si="4"/>
        <v>0</v>
      </c>
      <c r="U41" s="18"/>
      <c r="V41" s="47">
        <f t="shared" si="5"/>
        <v>0</v>
      </c>
      <c r="W41" s="5"/>
      <c r="X41" s="5"/>
    </row>
    <row r="42" spans="1:24" x14ac:dyDescent="0.45">
      <c r="A42" s="7">
        <v>37</v>
      </c>
      <c r="B42" s="70" t="str">
        <f t="shared" si="6"/>
        <v/>
      </c>
      <c r="C42" s="24" t="str">
        <f t="shared" si="1"/>
        <v/>
      </c>
      <c r="D42" s="24" t="str">
        <f t="shared" si="2"/>
        <v/>
      </c>
      <c r="E42" s="24" t="str">
        <f t="shared" si="3"/>
        <v/>
      </c>
      <c r="F42" s="13"/>
      <c r="G42" s="13"/>
      <c r="H42" s="7"/>
      <c r="I42" s="5"/>
      <c r="J42" s="5"/>
      <c r="K42" s="5"/>
      <c r="L42" s="5"/>
      <c r="M42" s="5"/>
      <c r="N42" s="5"/>
      <c r="O42" s="5"/>
      <c r="P42" s="5"/>
      <c r="Q42" s="7"/>
      <c r="R42" s="61" t="e">
        <f>VLOOKUP(Q42,ตัดปีแสตมป์!$B$10:$F$1000,2,FALSE)</f>
        <v>#N/A</v>
      </c>
      <c r="S42" s="7"/>
      <c r="T42" s="43">
        <f t="shared" si="4"/>
        <v>0</v>
      </c>
      <c r="U42" s="18"/>
      <c r="V42" s="47">
        <f t="shared" si="5"/>
        <v>0</v>
      </c>
      <c r="W42" s="5"/>
      <c r="X42" s="5"/>
    </row>
    <row r="43" spans="1:24" x14ac:dyDescent="0.45">
      <c r="A43" s="7">
        <v>38</v>
      </c>
      <c r="B43" s="70" t="str">
        <f t="shared" si="6"/>
        <v/>
      </c>
      <c r="C43" s="24" t="str">
        <f t="shared" si="1"/>
        <v/>
      </c>
      <c r="D43" s="24" t="str">
        <f t="shared" si="2"/>
        <v/>
      </c>
      <c r="E43" s="24" t="str">
        <f t="shared" si="3"/>
        <v/>
      </c>
      <c r="F43" s="13"/>
      <c r="G43" s="13"/>
      <c r="H43" s="7"/>
      <c r="I43" s="5"/>
      <c r="J43" s="5"/>
      <c r="K43" s="5"/>
      <c r="L43" s="5"/>
      <c r="M43" s="5"/>
      <c r="N43" s="5"/>
      <c r="O43" s="5"/>
      <c r="P43" s="5"/>
      <c r="Q43" s="7"/>
      <c r="R43" s="61" t="e">
        <f>VLOOKUP(Q43,ตัดปีแสตมป์!$B$10:$F$1000,2,FALSE)</f>
        <v>#N/A</v>
      </c>
      <c r="S43" s="7"/>
      <c r="T43" s="43">
        <f t="shared" si="4"/>
        <v>0</v>
      </c>
      <c r="U43" s="18"/>
      <c r="V43" s="47">
        <f t="shared" si="5"/>
        <v>0</v>
      </c>
      <c r="W43" s="5"/>
      <c r="X43" s="5"/>
    </row>
    <row r="44" spans="1:24" x14ac:dyDescent="0.45">
      <c r="A44" s="7">
        <v>39</v>
      </c>
      <c r="B44" s="70" t="str">
        <f t="shared" si="6"/>
        <v/>
      </c>
      <c r="C44" s="24" t="str">
        <f t="shared" si="1"/>
        <v/>
      </c>
      <c r="D44" s="24" t="str">
        <f t="shared" si="2"/>
        <v/>
      </c>
      <c r="E44" s="24" t="str">
        <f t="shared" si="3"/>
        <v/>
      </c>
      <c r="F44" s="13"/>
      <c r="G44" s="13"/>
      <c r="H44" s="7"/>
      <c r="I44" s="5"/>
      <c r="J44" s="5"/>
      <c r="K44" s="5"/>
      <c r="L44" s="5"/>
      <c r="M44" s="5"/>
      <c r="N44" s="5"/>
      <c r="O44" s="5"/>
      <c r="P44" s="5"/>
      <c r="Q44" s="7"/>
      <c r="R44" s="61" t="e">
        <f>VLOOKUP(Q44,ตัดปีแสตมป์!$B$10:$F$1000,2,FALSE)</f>
        <v>#N/A</v>
      </c>
      <c r="S44" s="7"/>
      <c r="T44" s="43">
        <f t="shared" si="4"/>
        <v>0</v>
      </c>
      <c r="U44" s="18"/>
      <c r="V44" s="47">
        <f t="shared" si="5"/>
        <v>0</v>
      </c>
      <c r="W44" s="5"/>
      <c r="X44" s="5"/>
    </row>
    <row r="45" spans="1:24" x14ac:dyDescent="0.45">
      <c r="A45" s="7">
        <v>40</v>
      </c>
      <c r="B45" s="70" t="str">
        <f t="shared" si="6"/>
        <v/>
      </c>
      <c r="C45" s="24" t="str">
        <f t="shared" si="1"/>
        <v/>
      </c>
      <c r="D45" s="24" t="str">
        <f t="shared" si="2"/>
        <v/>
      </c>
      <c r="E45" s="24" t="str">
        <f t="shared" si="3"/>
        <v/>
      </c>
      <c r="F45" s="13"/>
      <c r="G45" s="13"/>
      <c r="H45" s="7"/>
      <c r="I45" s="5"/>
      <c r="J45" s="5"/>
      <c r="K45" s="5"/>
      <c r="L45" s="5"/>
      <c r="M45" s="5"/>
      <c r="N45" s="5"/>
      <c r="O45" s="5"/>
      <c r="P45" s="5"/>
      <c r="Q45" s="7"/>
      <c r="R45" s="61" t="e">
        <f>VLOOKUP(Q45,ตัดปีแสตมป์!$B$10:$F$1000,2,FALSE)</f>
        <v>#N/A</v>
      </c>
      <c r="S45" s="7"/>
      <c r="T45" s="43">
        <f t="shared" si="4"/>
        <v>0</v>
      </c>
      <c r="U45" s="18"/>
      <c r="V45" s="47">
        <f t="shared" si="5"/>
        <v>0</v>
      </c>
      <c r="W45" s="5"/>
      <c r="X45" s="5"/>
    </row>
    <row r="46" spans="1:24" ht="21" hidden="1" customHeight="1" x14ac:dyDescent="0.45">
      <c r="A46" s="7">
        <v>41</v>
      </c>
      <c r="B46" s="70" t="str">
        <f t="shared" si="6"/>
        <v/>
      </c>
      <c r="C46" s="24" t="str">
        <f t="shared" si="1"/>
        <v/>
      </c>
      <c r="D46" s="24" t="str">
        <f t="shared" si="2"/>
        <v/>
      </c>
      <c r="E46" s="24" t="str">
        <f t="shared" si="3"/>
        <v/>
      </c>
      <c r="F46" s="13"/>
      <c r="G46" s="13"/>
      <c r="H46" s="7"/>
      <c r="I46" s="5"/>
      <c r="J46" s="5"/>
      <c r="K46" s="5"/>
      <c r="L46" s="5"/>
      <c r="M46" s="5"/>
      <c r="N46" s="5"/>
      <c r="O46" s="5"/>
      <c r="P46" s="5"/>
      <c r="Q46" s="7"/>
      <c r="R46" s="61" t="e">
        <f>VLOOKUP(Q46,ตัดปีแสตมป์!$B$10:$F$1000,2,FALSE)</f>
        <v>#N/A</v>
      </c>
      <c r="S46" s="7"/>
      <c r="T46" s="43">
        <f t="shared" si="4"/>
        <v>0</v>
      </c>
      <c r="U46" s="18"/>
      <c r="V46" s="47">
        <f t="shared" si="5"/>
        <v>0</v>
      </c>
      <c r="W46" s="5"/>
      <c r="X46" s="5"/>
    </row>
    <row r="47" spans="1:24" x14ac:dyDescent="0.45">
      <c r="A47" s="7">
        <v>42</v>
      </c>
      <c r="B47" s="70" t="str">
        <f t="shared" si="6"/>
        <v/>
      </c>
      <c r="C47" s="24" t="str">
        <f t="shared" si="1"/>
        <v/>
      </c>
      <c r="D47" s="24" t="str">
        <f t="shared" si="2"/>
        <v/>
      </c>
      <c r="E47" s="24" t="str">
        <f t="shared" si="3"/>
        <v/>
      </c>
      <c r="F47" s="13"/>
      <c r="G47" s="13"/>
      <c r="H47" s="7"/>
      <c r="I47" s="5"/>
      <c r="J47" s="5"/>
      <c r="K47" s="5"/>
      <c r="L47" s="5"/>
      <c r="M47" s="5"/>
      <c r="N47" s="5"/>
      <c r="O47" s="5"/>
      <c r="P47" s="5"/>
      <c r="Q47" s="7"/>
      <c r="R47" s="61" t="e">
        <f>VLOOKUP(Q47,ตัดปีแสตมป์!$B$10:$F$1000,2,FALSE)</f>
        <v>#N/A</v>
      </c>
      <c r="S47" s="7"/>
      <c r="T47" s="43">
        <f t="shared" si="4"/>
        <v>0</v>
      </c>
      <c r="U47" s="18"/>
      <c r="V47" s="47">
        <f t="shared" si="5"/>
        <v>0</v>
      </c>
      <c r="W47" s="5"/>
      <c r="X47" s="5"/>
    </row>
    <row r="48" spans="1:24" x14ac:dyDescent="0.45">
      <c r="A48" s="7">
        <v>43</v>
      </c>
      <c r="B48" s="70" t="str">
        <f t="shared" si="6"/>
        <v/>
      </c>
      <c r="C48" s="24" t="str">
        <f t="shared" si="1"/>
        <v/>
      </c>
      <c r="D48" s="24" t="str">
        <f t="shared" si="2"/>
        <v/>
      </c>
      <c r="E48" s="24" t="str">
        <f t="shared" si="3"/>
        <v/>
      </c>
      <c r="F48" s="13"/>
      <c r="G48" s="13"/>
      <c r="H48" s="7"/>
      <c r="I48" s="5"/>
      <c r="J48" s="5"/>
      <c r="K48" s="5"/>
      <c r="L48" s="5"/>
      <c r="M48" s="5"/>
      <c r="N48" s="5"/>
      <c r="O48" s="5"/>
      <c r="P48" s="5"/>
      <c r="Q48" s="7"/>
      <c r="R48" s="61" t="e">
        <f>VLOOKUP(Q48,ตัดปีแสตมป์!$B$10:$F$1000,2,FALSE)</f>
        <v>#N/A</v>
      </c>
      <c r="S48" s="7"/>
      <c r="T48" s="43">
        <f t="shared" si="4"/>
        <v>0</v>
      </c>
      <c r="U48" s="18"/>
      <c r="V48" s="47">
        <f t="shared" si="5"/>
        <v>0</v>
      </c>
      <c r="W48" s="5"/>
      <c r="X48" s="5"/>
    </row>
    <row r="49" spans="1:24" x14ac:dyDescent="0.45">
      <c r="A49" s="7">
        <v>44</v>
      </c>
      <c r="B49" s="70" t="str">
        <f t="shared" si="6"/>
        <v/>
      </c>
      <c r="C49" s="24" t="str">
        <f t="shared" si="1"/>
        <v/>
      </c>
      <c r="D49" s="24" t="str">
        <f t="shared" si="2"/>
        <v/>
      </c>
      <c r="E49" s="24" t="str">
        <f t="shared" si="3"/>
        <v/>
      </c>
      <c r="F49" s="13"/>
      <c r="G49" s="13"/>
      <c r="H49" s="7"/>
      <c r="I49" s="5"/>
      <c r="J49" s="5"/>
      <c r="K49" s="5"/>
      <c r="L49" s="5"/>
      <c r="M49" s="5"/>
      <c r="N49" s="5"/>
      <c r="O49" s="5"/>
      <c r="P49" s="5"/>
      <c r="Q49" s="7"/>
      <c r="R49" s="61" t="e">
        <f>VLOOKUP(Q49,ตัดปีแสตมป์!$B$10:$F$1000,2,FALSE)</f>
        <v>#N/A</v>
      </c>
      <c r="S49" s="7"/>
      <c r="T49" s="43">
        <f t="shared" si="4"/>
        <v>0</v>
      </c>
      <c r="U49" s="18"/>
      <c r="V49" s="47">
        <f t="shared" si="5"/>
        <v>0</v>
      </c>
      <c r="W49" s="5"/>
      <c r="X49" s="5"/>
    </row>
    <row r="50" spans="1:24" x14ac:dyDescent="0.45">
      <c r="A50" s="7">
        <v>45</v>
      </c>
      <c r="B50" s="70" t="str">
        <f t="shared" si="6"/>
        <v/>
      </c>
      <c r="C50" s="24" t="str">
        <f t="shared" si="1"/>
        <v/>
      </c>
      <c r="D50" s="24" t="str">
        <f t="shared" si="2"/>
        <v/>
      </c>
      <c r="E50" s="24" t="str">
        <f t="shared" si="3"/>
        <v/>
      </c>
      <c r="F50" s="13"/>
      <c r="G50" s="13"/>
      <c r="H50" s="7"/>
      <c r="I50" s="5"/>
      <c r="J50" s="5"/>
      <c r="K50" s="5"/>
      <c r="L50" s="5"/>
      <c r="M50" s="5"/>
      <c r="N50" s="5"/>
      <c r="O50" s="5"/>
      <c r="P50" s="5"/>
      <c r="Q50" s="7"/>
      <c r="R50" s="61" t="e">
        <f>VLOOKUP(Q50,ตัดปีแสตมป์!$B$10:$F$1000,2,FALSE)</f>
        <v>#N/A</v>
      </c>
      <c r="S50" s="7"/>
      <c r="T50" s="43">
        <f t="shared" si="4"/>
        <v>0</v>
      </c>
      <c r="U50" s="18"/>
      <c r="V50" s="47">
        <f t="shared" si="5"/>
        <v>0</v>
      </c>
      <c r="W50" s="5"/>
      <c r="X50" s="5"/>
    </row>
    <row r="51" spans="1:24" x14ac:dyDescent="0.45">
      <c r="A51" s="7">
        <v>46</v>
      </c>
      <c r="B51" s="70" t="str">
        <f t="shared" si="6"/>
        <v/>
      </c>
      <c r="C51" s="24" t="str">
        <f t="shared" si="1"/>
        <v/>
      </c>
      <c r="D51" s="24" t="str">
        <f t="shared" si="2"/>
        <v/>
      </c>
      <c r="E51" s="24" t="str">
        <f t="shared" si="3"/>
        <v/>
      </c>
      <c r="F51" s="13"/>
      <c r="G51" s="13"/>
      <c r="H51" s="7"/>
      <c r="I51" s="5"/>
      <c r="J51" s="5"/>
      <c r="K51" s="5"/>
      <c r="L51" s="5"/>
      <c r="M51" s="5"/>
      <c r="N51" s="5"/>
      <c r="O51" s="5"/>
      <c r="P51" s="5"/>
      <c r="Q51" s="7"/>
      <c r="R51" s="61" t="e">
        <f>VLOOKUP(Q51,ตัดปีแสตมป์!$B$10:$F$1000,2,FALSE)</f>
        <v>#N/A</v>
      </c>
      <c r="S51" s="7"/>
      <c r="T51" s="43">
        <f t="shared" si="4"/>
        <v>0</v>
      </c>
      <c r="U51" s="18"/>
      <c r="V51" s="47">
        <f t="shared" si="5"/>
        <v>0</v>
      </c>
      <c r="W51" s="5"/>
      <c r="X51" s="5"/>
    </row>
    <row r="52" spans="1:24" x14ac:dyDescent="0.45">
      <c r="A52" s="7">
        <v>47</v>
      </c>
      <c r="B52" s="70" t="str">
        <f t="shared" si="6"/>
        <v/>
      </c>
      <c r="C52" s="24" t="str">
        <f t="shared" si="1"/>
        <v/>
      </c>
      <c r="D52" s="24" t="str">
        <f t="shared" si="2"/>
        <v/>
      </c>
      <c r="E52" s="24" t="str">
        <f t="shared" si="3"/>
        <v/>
      </c>
      <c r="F52" s="13"/>
      <c r="G52" s="13"/>
      <c r="H52" s="7"/>
      <c r="I52" s="5"/>
      <c r="J52" s="5"/>
      <c r="K52" s="5"/>
      <c r="L52" s="5"/>
      <c r="M52" s="5"/>
      <c r="N52" s="5"/>
      <c r="O52" s="5"/>
      <c r="P52" s="5"/>
      <c r="Q52" s="7"/>
      <c r="R52" s="61" t="e">
        <f>VLOOKUP(Q52,ตัดปีแสตมป์!$B$10:$F$1000,2,FALSE)</f>
        <v>#N/A</v>
      </c>
      <c r="S52" s="7"/>
      <c r="T52" s="43">
        <f t="shared" si="4"/>
        <v>0</v>
      </c>
      <c r="U52" s="18"/>
      <c r="V52" s="47">
        <f t="shared" si="5"/>
        <v>0</v>
      </c>
      <c r="W52" s="5"/>
      <c r="X52" s="5"/>
    </row>
    <row r="53" spans="1:24" x14ac:dyDescent="0.45">
      <c r="A53" s="7">
        <v>48</v>
      </c>
      <c r="B53" s="70" t="str">
        <f t="shared" si="6"/>
        <v/>
      </c>
      <c r="C53" s="24" t="str">
        <f t="shared" si="1"/>
        <v/>
      </c>
      <c r="D53" s="24" t="str">
        <f t="shared" si="2"/>
        <v/>
      </c>
      <c r="E53" s="24" t="str">
        <f t="shared" si="3"/>
        <v/>
      </c>
      <c r="F53" s="13"/>
      <c r="G53" s="13"/>
      <c r="H53" s="7"/>
      <c r="I53" s="5"/>
      <c r="J53" s="5"/>
      <c r="K53" s="5"/>
      <c r="L53" s="5"/>
      <c r="M53" s="5"/>
      <c r="N53" s="5"/>
      <c r="O53" s="5"/>
      <c r="P53" s="5"/>
      <c r="Q53" s="7"/>
      <c r="R53" s="61" t="e">
        <f>VLOOKUP(Q53,ตัดปีแสตมป์!$B$10:$F$1000,2,FALSE)</f>
        <v>#N/A</v>
      </c>
      <c r="S53" s="7"/>
      <c r="T53" s="43">
        <f t="shared" si="4"/>
        <v>0</v>
      </c>
      <c r="U53" s="18"/>
      <c r="V53" s="47">
        <f t="shared" si="5"/>
        <v>0</v>
      </c>
      <c r="W53" s="5"/>
      <c r="X53" s="5"/>
    </row>
    <row r="54" spans="1:24" x14ac:dyDescent="0.45">
      <c r="A54" s="7">
        <v>49</v>
      </c>
      <c r="B54" s="70" t="str">
        <f t="shared" si="6"/>
        <v/>
      </c>
      <c r="C54" s="24" t="str">
        <f t="shared" si="1"/>
        <v/>
      </c>
      <c r="D54" s="24" t="str">
        <f t="shared" si="2"/>
        <v/>
      </c>
      <c r="E54" s="24" t="str">
        <f t="shared" si="3"/>
        <v/>
      </c>
      <c r="F54" s="13"/>
      <c r="G54" s="13"/>
      <c r="H54" s="7"/>
      <c r="I54" s="5"/>
      <c r="J54" s="5"/>
      <c r="K54" s="5"/>
      <c r="L54" s="5"/>
      <c r="M54" s="5"/>
      <c r="N54" s="5"/>
      <c r="O54" s="5"/>
      <c r="P54" s="5"/>
      <c r="Q54" s="7"/>
      <c r="R54" s="61" t="e">
        <f>VLOOKUP(Q54,ตัดปีแสตมป์!$B$10:$F$1000,2,FALSE)</f>
        <v>#N/A</v>
      </c>
      <c r="S54" s="7"/>
      <c r="T54" s="43">
        <f t="shared" si="4"/>
        <v>0</v>
      </c>
      <c r="U54" s="18"/>
      <c r="V54" s="47">
        <f t="shared" si="5"/>
        <v>0</v>
      </c>
      <c r="W54" s="5"/>
      <c r="X54" s="5"/>
    </row>
    <row r="55" spans="1:24" x14ac:dyDescent="0.45">
      <c r="A55" s="7">
        <v>50</v>
      </c>
      <c r="B55" s="70" t="str">
        <f t="shared" si="6"/>
        <v/>
      </c>
      <c r="C55" s="24" t="str">
        <f t="shared" si="1"/>
        <v/>
      </c>
      <c r="D55" s="24" t="str">
        <f t="shared" si="2"/>
        <v/>
      </c>
      <c r="E55" s="24" t="str">
        <f t="shared" si="3"/>
        <v/>
      </c>
      <c r="F55" s="13"/>
      <c r="G55" s="13"/>
      <c r="H55" s="7"/>
      <c r="I55" s="5"/>
      <c r="J55" s="5"/>
      <c r="K55" s="5"/>
      <c r="L55" s="5"/>
      <c r="M55" s="5"/>
      <c r="N55" s="5"/>
      <c r="O55" s="5"/>
      <c r="P55" s="5"/>
      <c r="Q55" s="7"/>
      <c r="R55" s="61" t="e">
        <f>VLOOKUP(Q55,ตัดปีแสตมป์!$B$10:$F$1000,2,FALSE)</f>
        <v>#N/A</v>
      </c>
      <c r="S55" s="7"/>
      <c r="T55" s="43">
        <f t="shared" si="4"/>
        <v>0</v>
      </c>
      <c r="U55" s="18"/>
      <c r="V55" s="47">
        <f t="shared" si="5"/>
        <v>0</v>
      </c>
      <c r="W55" s="5"/>
      <c r="X55" s="5"/>
    </row>
    <row r="56" spans="1:24" x14ac:dyDescent="0.45">
      <c r="A56" s="7">
        <v>51</v>
      </c>
      <c r="B56" s="70" t="str">
        <f t="shared" si="6"/>
        <v/>
      </c>
      <c r="C56" s="24" t="str">
        <f t="shared" si="1"/>
        <v/>
      </c>
      <c r="D56" s="24" t="str">
        <f t="shared" si="2"/>
        <v/>
      </c>
      <c r="E56" s="24" t="str">
        <f t="shared" si="3"/>
        <v/>
      </c>
      <c r="F56" s="13"/>
      <c r="G56" s="13"/>
      <c r="H56" s="7"/>
      <c r="I56" s="5"/>
      <c r="J56" s="5"/>
      <c r="K56" s="5"/>
      <c r="L56" s="5"/>
      <c r="M56" s="5"/>
      <c r="N56" s="5"/>
      <c r="O56" s="5"/>
      <c r="P56" s="5"/>
      <c r="Q56" s="7"/>
      <c r="R56" s="61" t="e">
        <f>VLOOKUP(Q56,ตัดปีแสตมป์!$B$10:$F$1000,2,FALSE)</f>
        <v>#N/A</v>
      </c>
      <c r="S56" s="7"/>
      <c r="T56" s="43">
        <f t="shared" si="4"/>
        <v>0</v>
      </c>
      <c r="U56" s="18"/>
      <c r="V56" s="47">
        <f t="shared" si="5"/>
        <v>0</v>
      </c>
      <c r="W56" s="5"/>
      <c r="X56" s="5"/>
    </row>
    <row r="57" spans="1:24" x14ac:dyDescent="0.45">
      <c r="A57" s="7">
        <v>52</v>
      </c>
      <c r="B57" s="70" t="str">
        <f t="shared" si="6"/>
        <v/>
      </c>
      <c r="C57" s="24" t="str">
        <f t="shared" si="1"/>
        <v/>
      </c>
      <c r="D57" s="24" t="str">
        <f t="shared" si="2"/>
        <v/>
      </c>
      <c r="E57" s="24" t="str">
        <f t="shared" si="3"/>
        <v/>
      </c>
      <c r="F57" s="13"/>
      <c r="G57" s="13"/>
      <c r="H57" s="7"/>
      <c r="I57" s="5"/>
      <c r="J57" s="5"/>
      <c r="K57" s="5"/>
      <c r="L57" s="5"/>
      <c r="M57" s="5"/>
      <c r="N57" s="5"/>
      <c r="O57" s="5"/>
      <c r="P57" s="5"/>
      <c r="Q57" s="7"/>
      <c r="R57" s="61" t="e">
        <f>VLOOKUP(Q57,ตัดปีแสตมป์!$B$10:$F$1000,2,FALSE)</f>
        <v>#N/A</v>
      </c>
      <c r="S57" s="7"/>
      <c r="T57" s="43">
        <f t="shared" si="4"/>
        <v>0</v>
      </c>
      <c r="U57" s="18"/>
      <c r="V57" s="47">
        <f t="shared" si="5"/>
        <v>0</v>
      </c>
      <c r="W57" s="5"/>
      <c r="X57" s="5"/>
    </row>
    <row r="58" spans="1:24" x14ac:dyDescent="0.45">
      <c r="A58" s="7">
        <v>53</v>
      </c>
      <c r="B58" s="70" t="str">
        <f t="shared" si="6"/>
        <v/>
      </c>
      <c r="C58" s="24" t="str">
        <f t="shared" si="1"/>
        <v/>
      </c>
      <c r="D58" s="24" t="str">
        <f t="shared" si="2"/>
        <v/>
      </c>
      <c r="E58" s="24" t="str">
        <f t="shared" si="3"/>
        <v/>
      </c>
      <c r="F58" s="13"/>
      <c r="G58" s="13"/>
      <c r="H58" s="7"/>
      <c r="I58" s="5"/>
      <c r="J58" s="5"/>
      <c r="K58" s="5"/>
      <c r="L58" s="5"/>
      <c r="M58" s="5"/>
      <c r="N58" s="5"/>
      <c r="O58" s="5"/>
      <c r="P58" s="5"/>
      <c r="Q58" s="7"/>
      <c r="R58" s="61" t="e">
        <f>VLOOKUP(Q58,ตัดปีแสตมป์!$B$10:$F$1000,2,FALSE)</f>
        <v>#N/A</v>
      </c>
      <c r="S58" s="7"/>
      <c r="T58" s="43">
        <f t="shared" si="4"/>
        <v>0</v>
      </c>
      <c r="U58" s="18"/>
      <c r="V58" s="47">
        <f t="shared" si="5"/>
        <v>0</v>
      </c>
      <c r="W58" s="5"/>
      <c r="X58" s="5"/>
    </row>
    <row r="59" spans="1:24" x14ac:dyDescent="0.45">
      <c r="A59" s="7">
        <v>54</v>
      </c>
      <c r="B59" s="70" t="str">
        <f t="shared" si="6"/>
        <v/>
      </c>
      <c r="C59" s="24" t="str">
        <f t="shared" si="1"/>
        <v/>
      </c>
      <c r="D59" s="24" t="str">
        <f t="shared" si="2"/>
        <v/>
      </c>
      <c r="E59" s="24" t="str">
        <f t="shared" si="3"/>
        <v/>
      </c>
      <c r="F59" s="13"/>
      <c r="G59" s="13"/>
      <c r="H59" s="7"/>
      <c r="I59" s="5"/>
      <c r="J59" s="5"/>
      <c r="K59" s="5"/>
      <c r="L59" s="5"/>
      <c r="M59" s="5"/>
      <c r="N59" s="5"/>
      <c r="O59" s="5"/>
      <c r="P59" s="5"/>
      <c r="Q59" s="7"/>
      <c r="R59" s="61" t="e">
        <f>VLOOKUP(Q59,ตัดปีแสตมป์!$B$10:$F$1000,2,FALSE)</f>
        <v>#N/A</v>
      </c>
      <c r="S59" s="7"/>
      <c r="T59" s="43">
        <f t="shared" si="4"/>
        <v>0</v>
      </c>
      <c r="U59" s="18"/>
      <c r="V59" s="47">
        <f t="shared" si="5"/>
        <v>0</v>
      </c>
      <c r="W59" s="5"/>
      <c r="X59" s="5"/>
    </row>
    <row r="60" spans="1:24" x14ac:dyDescent="0.45">
      <c r="A60" s="7">
        <v>55</v>
      </c>
      <c r="B60" s="70" t="str">
        <f t="shared" si="6"/>
        <v/>
      </c>
      <c r="C60" s="24" t="str">
        <f t="shared" si="1"/>
        <v/>
      </c>
      <c r="D60" s="24" t="str">
        <f t="shared" si="2"/>
        <v/>
      </c>
      <c r="E60" s="24" t="str">
        <f t="shared" si="3"/>
        <v/>
      </c>
      <c r="F60" s="13"/>
      <c r="G60" s="13"/>
      <c r="H60" s="7"/>
      <c r="I60" s="5"/>
      <c r="J60" s="5"/>
      <c r="K60" s="5"/>
      <c r="L60" s="5"/>
      <c r="M60" s="5"/>
      <c r="N60" s="5"/>
      <c r="O60" s="5"/>
      <c r="P60" s="5"/>
      <c r="Q60" s="7"/>
      <c r="R60" s="61" t="e">
        <f>VLOOKUP(Q60,ตัดปีแสตมป์!$B$10:$F$1000,2,FALSE)</f>
        <v>#N/A</v>
      </c>
      <c r="S60" s="7"/>
      <c r="T60" s="43">
        <f t="shared" si="4"/>
        <v>0</v>
      </c>
      <c r="U60" s="18"/>
      <c r="V60" s="47">
        <f t="shared" si="5"/>
        <v>0</v>
      </c>
      <c r="W60" s="5"/>
      <c r="X60" s="5"/>
    </row>
    <row r="61" spans="1:24" x14ac:dyDescent="0.45">
      <c r="A61" s="7">
        <v>56</v>
      </c>
      <c r="B61" s="70" t="str">
        <f t="shared" si="6"/>
        <v/>
      </c>
      <c r="C61" s="24" t="str">
        <f t="shared" si="1"/>
        <v/>
      </c>
      <c r="D61" s="24" t="str">
        <f t="shared" si="2"/>
        <v/>
      </c>
      <c r="E61" s="24" t="str">
        <f t="shared" si="3"/>
        <v/>
      </c>
      <c r="F61" s="13"/>
      <c r="G61" s="13"/>
      <c r="H61" s="7"/>
      <c r="I61" s="5"/>
      <c r="J61" s="5"/>
      <c r="K61" s="5"/>
      <c r="L61" s="5"/>
      <c r="M61" s="5"/>
      <c r="N61" s="5"/>
      <c r="O61" s="5"/>
      <c r="P61" s="5"/>
      <c r="Q61" s="7"/>
      <c r="R61" s="61" t="e">
        <f>VLOOKUP(Q61,ตัดปีแสตมป์!$B$10:$F$1000,2,FALSE)</f>
        <v>#N/A</v>
      </c>
      <c r="S61" s="7"/>
      <c r="T61" s="43">
        <f t="shared" si="4"/>
        <v>0</v>
      </c>
      <c r="U61" s="18"/>
      <c r="V61" s="47">
        <f t="shared" si="5"/>
        <v>0</v>
      </c>
      <c r="W61" s="5"/>
      <c r="X61" s="5"/>
    </row>
    <row r="62" spans="1:24" x14ac:dyDescent="0.45">
      <c r="A62" s="7">
        <v>57</v>
      </c>
      <c r="B62" s="70" t="str">
        <f t="shared" si="6"/>
        <v/>
      </c>
      <c r="C62" s="24" t="str">
        <f t="shared" si="1"/>
        <v/>
      </c>
      <c r="D62" s="24" t="str">
        <f t="shared" si="2"/>
        <v/>
      </c>
      <c r="E62" s="24" t="str">
        <f t="shared" si="3"/>
        <v/>
      </c>
      <c r="F62" s="13"/>
      <c r="G62" s="13"/>
      <c r="H62" s="7"/>
      <c r="I62" s="5"/>
      <c r="J62" s="5"/>
      <c r="K62" s="5"/>
      <c r="L62" s="5"/>
      <c r="M62" s="5"/>
      <c r="N62" s="5"/>
      <c r="O62" s="5"/>
      <c r="P62" s="5"/>
      <c r="Q62" s="7"/>
      <c r="R62" s="61" t="e">
        <f>VLOOKUP(Q62,ตัดปีแสตมป์!$B$10:$F$1000,2,FALSE)</f>
        <v>#N/A</v>
      </c>
      <c r="S62" s="7"/>
      <c r="T62" s="43">
        <f t="shared" si="4"/>
        <v>0</v>
      </c>
      <c r="U62" s="18"/>
      <c r="V62" s="47">
        <f t="shared" si="5"/>
        <v>0</v>
      </c>
      <c r="W62" s="5"/>
      <c r="X62" s="5"/>
    </row>
    <row r="63" spans="1:24" x14ac:dyDescent="0.45">
      <c r="A63" s="7">
        <v>58</v>
      </c>
      <c r="B63" s="70" t="str">
        <f t="shared" si="6"/>
        <v/>
      </c>
      <c r="C63" s="24" t="str">
        <f t="shared" si="1"/>
        <v/>
      </c>
      <c r="D63" s="24" t="str">
        <f t="shared" si="2"/>
        <v/>
      </c>
      <c r="E63" s="24" t="str">
        <f t="shared" si="3"/>
        <v/>
      </c>
      <c r="F63" s="13"/>
      <c r="G63" s="13"/>
      <c r="H63" s="7"/>
      <c r="I63" s="5"/>
      <c r="J63" s="5"/>
      <c r="K63" s="5"/>
      <c r="L63" s="5"/>
      <c r="M63" s="5"/>
      <c r="N63" s="5"/>
      <c r="O63" s="5"/>
      <c r="P63" s="5"/>
      <c r="Q63" s="7"/>
      <c r="R63" s="61" t="e">
        <f>VLOOKUP(Q63,ตัดปีแสตมป์!$B$10:$F$1000,2,FALSE)</f>
        <v>#N/A</v>
      </c>
      <c r="S63" s="7"/>
      <c r="T63" s="43">
        <f t="shared" si="4"/>
        <v>0</v>
      </c>
      <c r="U63" s="18"/>
      <c r="V63" s="47">
        <f t="shared" si="5"/>
        <v>0</v>
      </c>
      <c r="W63" s="5"/>
      <c r="X63" s="5"/>
    </row>
    <row r="64" spans="1:24" x14ac:dyDescent="0.45">
      <c r="A64" s="7">
        <v>59</v>
      </c>
      <c r="B64" s="70" t="str">
        <f t="shared" si="6"/>
        <v/>
      </c>
      <c r="C64" s="24" t="str">
        <f t="shared" si="1"/>
        <v/>
      </c>
      <c r="D64" s="24" t="str">
        <f t="shared" si="2"/>
        <v/>
      </c>
      <c r="E64" s="24" t="str">
        <f t="shared" si="3"/>
        <v/>
      </c>
      <c r="F64" s="13"/>
      <c r="G64" s="13"/>
      <c r="H64" s="7"/>
      <c r="I64" s="5"/>
      <c r="J64" s="5"/>
      <c r="K64" s="5"/>
      <c r="L64" s="5"/>
      <c r="M64" s="5"/>
      <c r="N64" s="5"/>
      <c r="O64" s="5"/>
      <c r="P64" s="5"/>
      <c r="Q64" s="7"/>
      <c r="R64" s="61" t="e">
        <f>VLOOKUP(Q64,ตัดปีแสตมป์!$B$10:$F$1000,2,FALSE)</f>
        <v>#N/A</v>
      </c>
      <c r="S64" s="7"/>
      <c r="T64" s="43">
        <f t="shared" si="4"/>
        <v>0</v>
      </c>
      <c r="U64" s="18"/>
      <c r="V64" s="47">
        <f t="shared" si="5"/>
        <v>0</v>
      </c>
      <c r="W64" s="5"/>
      <c r="X64" s="5"/>
    </row>
    <row r="65" spans="1:24" x14ac:dyDescent="0.45">
      <c r="A65" s="7">
        <v>60</v>
      </c>
      <c r="B65" s="70" t="str">
        <f t="shared" si="6"/>
        <v/>
      </c>
      <c r="C65" s="24" t="str">
        <f t="shared" si="1"/>
        <v/>
      </c>
      <c r="D65" s="24" t="str">
        <f t="shared" si="2"/>
        <v/>
      </c>
      <c r="E65" s="24" t="str">
        <f t="shared" si="3"/>
        <v/>
      </c>
      <c r="F65" s="13"/>
      <c r="G65" s="13"/>
      <c r="H65" s="7"/>
      <c r="I65" s="5"/>
      <c r="J65" s="5"/>
      <c r="K65" s="5"/>
      <c r="L65" s="5"/>
      <c r="M65" s="5"/>
      <c r="N65" s="5"/>
      <c r="O65" s="5"/>
      <c r="P65" s="5"/>
      <c r="Q65" s="7"/>
      <c r="R65" s="61" t="e">
        <f>VLOOKUP(Q65,ตัดปีแสตมป์!$B$10:$F$1000,2,FALSE)</f>
        <v>#N/A</v>
      </c>
      <c r="S65" s="7"/>
      <c r="T65" s="43">
        <f t="shared" si="4"/>
        <v>0</v>
      </c>
      <c r="U65" s="18"/>
      <c r="V65" s="47">
        <f t="shared" si="5"/>
        <v>0</v>
      </c>
      <c r="W65" s="5"/>
      <c r="X65" s="5"/>
    </row>
    <row r="66" spans="1:24" x14ac:dyDescent="0.45">
      <c r="A66" s="7">
        <v>61</v>
      </c>
      <c r="B66" s="70" t="str">
        <f t="shared" si="6"/>
        <v/>
      </c>
      <c r="C66" s="24" t="str">
        <f t="shared" si="1"/>
        <v/>
      </c>
      <c r="D66" s="24" t="str">
        <f t="shared" si="2"/>
        <v/>
      </c>
      <c r="E66" s="24" t="str">
        <f t="shared" si="3"/>
        <v/>
      </c>
      <c r="F66" s="13"/>
      <c r="G66" s="13"/>
      <c r="H66" s="7"/>
      <c r="I66" s="5"/>
      <c r="J66" s="5"/>
      <c r="K66" s="5"/>
      <c r="L66" s="5"/>
      <c r="M66" s="5"/>
      <c r="N66" s="5"/>
      <c r="O66" s="5"/>
      <c r="P66" s="5"/>
      <c r="Q66" s="7"/>
      <c r="R66" s="61" t="e">
        <f>VLOOKUP(Q66,ตัดปีแสตมป์!$B$10:$F$1000,2,FALSE)</f>
        <v>#N/A</v>
      </c>
      <c r="S66" s="7"/>
      <c r="T66" s="43">
        <f t="shared" si="4"/>
        <v>0</v>
      </c>
      <c r="U66" s="18"/>
      <c r="V66" s="47">
        <f t="shared" si="5"/>
        <v>0</v>
      </c>
      <c r="W66" s="5"/>
      <c r="X66" s="5"/>
    </row>
    <row r="67" spans="1:24" ht="21" hidden="1" customHeight="1" x14ac:dyDescent="0.45">
      <c r="A67" s="7">
        <v>62</v>
      </c>
      <c r="B67" s="70" t="str">
        <f t="shared" si="6"/>
        <v/>
      </c>
      <c r="C67" s="24" t="str">
        <f t="shared" si="1"/>
        <v/>
      </c>
      <c r="D67" s="24" t="str">
        <f t="shared" si="2"/>
        <v/>
      </c>
      <c r="E67" s="24" t="str">
        <f t="shared" si="3"/>
        <v/>
      </c>
      <c r="F67" s="13"/>
      <c r="G67" s="13"/>
      <c r="H67" s="7"/>
      <c r="I67" s="5"/>
      <c r="J67" s="5"/>
      <c r="K67" s="5"/>
      <c r="L67" s="5"/>
      <c r="M67" s="5"/>
      <c r="N67" s="5"/>
      <c r="O67" s="5"/>
      <c r="P67" s="5"/>
      <c r="Q67" s="7"/>
      <c r="R67" s="61" t="e">
        <f>VLOOKUP(Q67,ตัดปีแสตมป์!$B$10:$F$1000,2,FALSE)</f>
        <v>#N/A</v>
      </c>
      <c r="S67" s="7"/>
      <c r="T67" s="43">
        <f t="shared" si="4"/>
        <v>0</v>
      </c>
      <c r="U67" s="18"/>
      <c r="V67" s="47">
        <f t="shared" si="5"/>
        <v>0</v>
      </c>
      <c r="W67" s="5"/>
      <c r="X67" s="5"/>
    </row>
    <row r="68" spans="1:24" x14ac:dyDescent="0.45">
      <c r="A68" s="7">
        <v>63</v>
      </c>
      <c r="B68" s="70" t="str">
        <f t="shared" si="6"/>
        <v/>
      </c>
      <c r="C68" s="24" t="str">
        <f t="shared" si="1"/>
        <v/>
      </c>
      <c r="D68" s="24" t="str">
        <f t="shared" si="2"/>
        <v/>
      </c>
      <c r="E68" s="24" t="str">
        <f t="shared" si="3"/>
        <v/>
      </c>
      <c r="F68" s="13"/>
      <c r="G68" s="13"/>
      <c r="H68" s="7"/>
      <c r="I68" s="5"/>
      <c r="J68" s="5"/>
      <c r="K68" s="5"/>
      <c r="L68" s="5"/>
      <c r="M68" s="5"/>
      <c r="N68" s="5"/>
      <c r="O68" s="5"/>
      <c r="P68" s="5"/>
      <c r="Q68" s="7"/>
      <c r="R68" s="61" t="e">
        <f>VLOOKUP(Q68,ตัดปีแสตมป์!$B$10:$F$1000,2,FALSE)</f>
        <v>#N/A</v>
      </c>
      <c r="S68" s="7"/>
      <c r="T68" s="43">
        <f t="shared" si="4"/>
        <v>0</v>
      </c>
      <c r="U68" s="18"/>
      <c r="V68" s="47">
        <f t="shared" si="5"/>
        <v>0</v>
      </c>
      <c r="W68" s="5"/>
      <c r="X68" s="5"/>
    </row>
    <row r="69" spans="1:24" x14ac:dyDescent="0.45">
      <c r="A69" s="7">
        <v>64</v>
      </c>
      <c r="B69" s="70" t="str">
        <f t="shared" si="6"/>
        <v/>
      </c>
      <c r="C69" s="24" t="str">
        <f t="shared" si="1"/>
        <v/>
      </c>
      <c r="D69" s="24" t="str">
        <f t="shared" si="2"/>
        <v/>
      </c>
      <c r="E69" s="24" t="str">
        <f t="shared" si="3"/>
        <v/>
      </c>
      <c r="F69" s="13"/>
      <c r="G69" s="13"/>
      <c r="H69" s="7"/>
      <c r="I69" s="5"/>
      <c r="J69" s="5"/>
      <c r="K69" s="5"/>
      <c r="L69" s="5"/>
      <c r="M69" s="5"/>
      <c r="N69" s="5"/>
      <c r="O69" s="5"/>
      <c r="P69" s="5"/>
      <c r="Q69" s="7"/>
      <c r="R69" s="61" t="e">
        <f>VLOOKUP(Q69,ตัดปีแสตมป์!$B$10:$F$1000,2,FALSE)</f>
        <v>#N/A</v>
      </c>
      <c r="S69" s="7"/>
      <c r="T69" s="43">
        <f t="shared" si="4"/>
        <v>0</v>
      </c>
      <c r="U69" s="18"/>
      <c r="V69" s="47">
        <f t="shared" si="5"/>
        <v>0</v>
      </c>
      <c r="W69" s="5"/>
      <c r="X69" s="5"/>
    </row>
    <row r="70" spans="1:24" x14ac:dyDescent="0.45">
      <c r="A70" s="7">
        <v>65</v>
      </c>
      <c r="B70" s="70" t="str">
        <f t="shared" si="6"/>
        <v/>
      </c>
      <c r="C70" s="24" t="str">
        <f t="shared" si="1"/>
        <v/>
      </c>
      <c r="D70" s="24" t="str">
        <f t="shared" si="2"/>
        <v/>
      </c>
      <c r="E70" s="24" t="str">
        <f t="shared" si="3"/>
        <v/>
      </c>
      <c r="F70" s="13"/>
      <c r="G70" s="13"/>
      <c r="H70" s="7"/>
      <c r="I70" s="5"/>
      <c r="J70" s="5"/>
      <c r="K70" s="5"/>
      <c r="L70" s="5"/>
      <c r="M70" s="5"/>
      <c r="N70" s="5"/>
      <c r="O70" s="5"/>
      <c r="P70" s="5"/>
      <c r="Q70" s="7"/>
      <c r="R70" s="61" t="e">
        <f>VLOOKUP(Q70,ตัดปีแสตมป์!$B$10:$F$1000,2,FALSE)</f>
        <v>#N/A</v>
      </c>
      <c r="S70" s="7"/>
      <c r="T70" s="43">
        <f t="shared" si="4"/>
        <v>0</v>
      </c>
      <c r="U70" s="18"/>
      <c r="V70" s="47">
        <f t="shared" si="5"/>
        <v>0</v>
      </c>
      <c r="W70" s="5"/>
      <c r="X70" s="5"/>
    </row>
    <row r="71" spans="1:24" x14ac:dyDescent="0.45">
      <c r="A71" s="7">
        <v>66</v>
      </c>
      <c r="B71" s="70" t="str">
        <f t="shared" ref="B71:B134" si="7">F71&amp;H71&amp;Q71</f>
        <v/>
      </c>
      <c r="C71" s="24" t="str">
        <f t="shared" ref="C71:C134" si="8">I71&amp;F71&amp;H71&amp;Q71</f>
        <v/>
      </c>
      <c r="D71" s="24" t="str">
        <f t="shared" ref="D71:D134" si="9">H71&amp;Q71</f>
        <v/>
      </c>
      <c r="E71" s="24" t="str">
        <f t="shared" ref="E71:E134" si="10">I71&amp;H71&amp;Q71</f>
        <v/>
      </c>
      <c r="F71" s="13"/>
      <c r="G71" s="13"/>
      <c r="H71" s="7"/>
      <c r="I71" s="5"/>
      <c r="J71" s="5"/>
      <c r="K71" s="5"/>
      <c r="L71" s="5"/>
      <c r="M71" s="5"/>
      <c r="N71" s="5"/>
      <c r="O71" s="5"/>
      <c r="P71" s="5"/>
      <c r="Q71" s="7"/>
      <c r="R71" s="61" t="e">
        <f>VLOOKUP(Q71,ตัดปีแสตมป์!$B$10:$F$1000,2,FALSE)</f>
        <v>#N/A</v>
      </c>
      <c r="S71" s="7"/>
      <c r="T71" s="43">
        <f t="shared" ref="T71:T413" si="11">S71*20000</f>
        <v>0</v>
      </c>
      <c r="U71" s="18"/>
      <c r="V71" s="47">
        <f t="shared" ref="V71:V413" si="12">T71*U71</f>
        <v>0</v>
      </c>
      <c r="W71" s="5"/>
      <c r="X71" s="5"/>
    </row>
    <row r="72" spans="1:24" x14ac:dyDescent="0.45">
      <c r="A72" s="7">
        <v>67</v>
      </c>
      <c r="B72" s="70" t="str">
        <f t="shared" si="7"/>
        <v/>
      </c>
      <c r="C72" s="24" t="str">
        <f t="shared" si="8"/>
        <v/>
      </c>
      <c r="D72" s="24" t="str">
        <f t="shared" si="9"/>
        <v/>
      </c>
      <c r="E72" s="24" t="str">
        <f t="shared" si="10"/>
        <v/>
      </c>
      <c r="F72" s="13"/>
      <c r="G72" s="13"/>
      <c r="H72" s="7"/>
      <c r="I72" s="5"/>
      <c r="J72" s="5"/>
      <c r="K72" s="5"/>
      <c r="L72" s="5"/>
      <c r="M72" s="5"/>
      <c r="N72" s="5"/>
      <c r="O72" s="5"/>
      <c r="P72" s="5"/>
      <c r="Q72" s="7"/>
      <c r="R72" s="61" t="e">
        <f>VLOOKUP(Q72,ตัดปีแสตมป์!$B$10:$F$1000,2,FALSE)</f>
        <v>#N/A</v>
      </c>
      <c r="S72" s="7"/>
      <c r="T72" s="43">
        <f t="shared" si="11"/>
        <v>0</v>
      </c>
      <c r="U72" s="18"/>
      <c r="V72" s="47">
        <f t="shared" si="12"/>
        <v>0</v>
      </c>
      <c r="W72" s="5"/>
      <c r="X72" s="5"/>
    </row>
    <row r="73" spans="1:24" x14ac:dyDescent="0.45">
      <c r="A73" s="7">
        <v>68</v>
      </c>
      <c r="B73" s="70" t="str">
        <f t="shared" si="7"/>
        <v/>
      </c>
      <c r="C73" s="24" t="str">
        <f t="shared" si="8"/>
        <v/>
      </c>
      <c r="D73" s="24" t="str">
        <f t="shared" si="9"/>
        <v/>
      </c>
      <c r="E73" s="24" t="str">
        <f t="shared" si="10"/>
        <v/>
      </c>
      <c r="F73" s="13"/>
      <c r="G73" s="13"/>
      <c r="H73" s="7"/>
      <c r="I73" s="5"/>
      <c r="J73" s="5"/>
      <c r="K73" s="5"/>
      <c r="L73" s="5"/>
      <c r="M73" s="5"/>
      <c r="N73" s="5"/>
      <c r="O73" s="5"/>
      <c r="P73" s="5"/>
      <c r="Q73" s="7"/>
      <c r="R73" s="61" t="e">
        <f>VLOOKUP(Q73,ตัดปีแสตมป์!$B$10:$F$1000,2,FALSE)</f>
        <v>#N/A</v>
      </c>
      <c r="S73" s="7"/>
      <c r="T73" s="43">
        <f t="shared" si="11"/>
        <v>0</v>
      </c>
      <c r="U73" s="18"/>
      <c r="V73" s="47">
        <f t="shared" si="12"/>
        <v>0</v>
      </c>
      <c r="W73" s="5"/>
      <c r="X73" s="5"/>
    </row>
    <row r="74" spans="1:24" x14ac:dyDescent="0.45">
      <c r="A74" s="7">
        <v>69</v>
      </c>
      <c r="B74" s="70" t="str">
        <f t="shared" si="7"/>
        <v/>
      </c>
      <c r="C74" s="24" t="str">
        <f t="shared" si="8"/>
        <v/>
      </c>
      <c r="D74" s="24" t="str">
        <f t="shared" si="9"/>
        <v/>
      </c>
      <c r="E74" s="24" t="str">
        <f t="shared" si="10"/>
        <v/>
      </c>
      <c r="F74" s="13"/>
      <c r="G74" s="13"/>
      <c r="H74" s="7"/>
      <c r="I74" s="5"/>
      <c r="J74" s="5"/>
      <c r="K74" s="5"/>
      <c r="L74" s="5"/>
      <c r="M74" s="5"/>
      <c r="N74" s="5"/>
      <c r="O74" s="5"/>
      <c r="P74" s="5"/>
      <c r="Q74" s="7"/>
      <c r="R74" s="61" t="e">
        <f>VLOOKUP(Q74,ตัดปีแสตมป์!$B$10:$F$1000,2,FALSE)</f>
        <v>#N/A</v>
      </c>
      <c r="S74" s="7"/>
      <c r="T74" s="43">
        <f t="shared" si="11"/>
        <v>0</v>
      </c>
      <c r="U74" s="18"/>
      <c r="V74" s="47">
        <f t="shared" si="12"/>
        <v>0</v>
      </c>
      <c r="W74" s="5"/>
      <c r="X74" s="5"/>
    </row>
    <row r="75" spans="1:24" x14ac:dyDescent="0.45">
      <c r="A75" s="7">
        <v>70</v>
      </c>
      <c r="B75" s="70" t="str">
        <f t="shared" si="7"/>
        <v/>
      </c>
      <c r="C75" s="24" t="str">
        <f t="shared" si="8"/>
        <v/>
      </c>
      <c r="D75" s="24" t="str">
        <f t="shared" si="9"/>
        <v/>
      </c>
      <c r="E75" s="24" t="str">
        <f t="shared" si="10"/>
        <v/>
      </c>
      <c r="F75" s="13"/>
      <c r="G75" s="13"/>
      <c r="H75" s="7"/>
      <c r="I75" s="5"/>
      <c r="J75" s="5"/>
      <c r="K75" s="5"/>
      <c r="L75" s="5"/>
      <c r="M75" s="5"/>
      <c r="N75" s="5"/>
      <c r="O75" s="5"/>
      <c r="P75" s="5"/>
      <c r="Q75" s="7"/>
      <c r="R75" s="61" t="e">
        <f>VLOOKUP(Q75,ตัดปีแสตมป์!$B$10:$F$1000,2,FALSE)</f>
        <v>#N/A</v>
      </c>
      <c r="S75" s="7"/>
      <c r="T75" s="43">
        <f t="shared" si="11"/>
        <v>0</v>
      </c>
      <c r="U75" s="18"/>
      <c r="V75" s="47">
        <f t="shared" si="12"/>
        <v>0</v>
      </c>
      <c r="W75" s="5"/>
      <c r="X75" s="5"/>
    </row>
    <row r="76" spans="1:24" x14ac:dyDescent="0.45">
      <c r="A76" s="7">
        <v>71</v>
      </c>
      <c r="B76" s="70" t="str">
        <f t="shared" si="7"/>
        <v/>
      </c>
      <c r="C76" s="24" t="str">
        <f t="shared" si="8"/>
        <v/>
      </c>
      <c r="D76" s="24" t="str">
        <f t="shared" si="9"/>
        <v/>
      </c>
      <c r="E76" s="24" t="str">
        <f t="shared" si="10"/>
        <v/>
      </c>
      <c r="F76" s="13"/>
      <c r="G76" s="13"/>
      <c r="H76" s="7"/>
      <c r="I76" s="5"/>
      <c r="J76" s="5"/>
      <c r="K76" s="5"/>
      <c r="L76" s="5"/>
      <c r="M76" s="5"/>
      <c r="N76" s="5"/>
      <c r="O76" s="5"/>
      <c r="P76" s="5"/>
      <c r="Q76" s="7"/>
      <c r="R76" s="61" t="e">
        <f>VLOOKUP(Q76,ตัดปีแสตมป์!$B$10:$F$1000,2,FALSE)</f>
        <v>#N/A</v>
      </c>
      <c r="S76" s="7"/>
      <c r="T76" s="43">
        <f t="shared" si="11"/>
        <v>0</v>
      </c>
      <c r="U76" s="18"/>
      <c r="V76" s="47">
        <f t="shared" si="12"/>
        <v>0</v>
      </c>
      <c r="W76" s="5"/>
      <c r="X76" s="5"/>
    </row>
    <row r="77" spans="1:24" x14ac:dyDescent="0.45">
      <c r="A77" s="7">
        <v>72</v>
      </c>
      <c r="B77" s="70" t="str">
        <f t="shared" si="7"/>
        <v/>
      </c>
      <c r="C77" s="24" t="str">
        <f t="shared" si="8"/>
        <v/>
      </c>
      <c r="D77" s="24" t="str">
        <f t="shared" si="9"/>
        <v/>
      </c>
      <c r="E77" s="24" t="str">
        <f t="shared" si="10"/>
        <v/>
      </c>
      <c r="F77" s="13"/>
      <c r="G77" s="13"/>
      <c r="H77" s="7"/>
      <c r="I77" s="5"/>
      <c r="J77" s="5"/>
      <c r="K77" s="5"/>
      <c r="L77" s="5"/>
      <c r="M77" s="5"/>
      <c r="N77" s="5"/>
      <c r="O77" s="5"/>
      <c r="P77" s="5"/>
      <c r="Q77" s="7"/>
      <c r="R77" s="61" t="e">
        <f>VLOOKUP(Q77,ตัดปีแสตมป์!$B$10:$F$1000,2,FALSE)</f>
        <v>#N/A</v>
      </c>
      <c r="S77" s="7"/>
      <c r="T77" s="43">
        <f t="shared" si="11"/>
        <v>0</v>
      </c>
      <c r="U77" s="18"/>
      <c r="V77" s="47">
        <f t="shared" si="12"/>
        <v>0</v>
      </c>
      <c r="W77" s="5"/>
      <c r="X77" s="5"/>
    </row>
    <row r="78" spans="1:24" x14ac:dyDescent="0.45">
      <c r="A78" s="7">
        <v>73</v>
      </c>
      <c r="B78" s="70" t="str">
        <f t="shared" si="7"/>
        <v/>
      </c>
      <c r="C78" s="24" t="str">
        <f t="shared" si="8"/>
        <v/>
      </c>
      <c r="D78" s="24" t="str">
        <f t="shared" si="9"/>
        <v/>
      </c>
      <c r="E78" s="24" t="str">
        <f t="shared" si="10"/>
        <v/>
      </c>
      <c r="F78" s="13"/>
      <c r="G78" s="13"/>
      <c r="H78" s="7"/>
      <c r="I78" s="5"/>
      <c r="J78" s="5"/>
      <c r="K78" s="5"/>
      <c r="L78" s="5"/>
      <c r="M78" s="5"/>
      <c r="N78" s="5"/>
      <c r="O78" s="5"/>
      <c r="P78" s="5"/>
      <c r="Q78" s="7"/>
      <c r="R78" s="61" t="e">
        <f>VLOOKUP(Q78,ตัดปีแสตมป์!$B$10:$F$1000,2,FALSE)</f>
        <v>#N/A</v>
      </c>
      <c r="S78" s="7"/>
      <c r="T78" s="43">
        <f t="shared" si="11"/>
        <v>0</v>
      </c>
      <c r="U78" s="18"/>
      <c r="V78" s="47">
        <f t="shared" si="12"/>
        <v>0</v>
      </c>
      <c r="W78" s="5"/>
      <c r="X78" s="5"/>
    </row>
    <row r="79" spans="1:24" x14ac:dyDescent="0.45">
      <c r="A79" s="7">
        <v>74</v>
      </c>
      <c r="B79" s="70" t="str">
        <f t="shared" si="7"/>
        <v/>
      </c>
      <c r="C79" s="24" t="str">
        <f t="shared" si="8"/>
        <v/>
      </c>
      <c r="D79" s="24" t="str">
        <f t="shared" si="9"/>
        <v/>
      </c>
      <c r="E79" s="24" t="str">
        <f t="shared" si="10"/>
        <v/>
      </c>
      <c r="F79" s="13"/>
      <c r="G79" s="13"/>
      <c r="H79" s="7"/>
      <c r="I79" s="5"/>
      <c r="J79" s="5"/>
      <c r="K79" s="5"/>
      <c r="L79" s="5"/>
      <c r="M79" s="5"/>
      <c r="N79" s="5"/>
      <c r="O79" s="5"/>
      <c r="P79" s="5"/>
      <c r="Q79" s="7"/>
      <c r="R79" s="61" t="e">
        <f>VLOOKUP(Q79,ตัดปีแสตมป์!$B$10:$F$1000,2,FALSE)</f>
        <v>#N/A</v>
      </c>
      <c r="S79" s="7"/>
      <c r="T79" s="43">
        <f t="shared" si="11"/>
        <v>0</v>
      </c>
      <c r="U79" s="18"/>
      <c r="V79" s="47">
        <f t="shared" si="12"/>
        <v>0</v>
      </c>
      <c r="W79" s="5"/>
      <c r="X79" s="5"/>
    </row>
    <row r="80" spans="1:24" x14ac:dyDescent="0.45">
      <c r="A80" s="7">
        <v>75</v>
      </c>
      <c r="B80" s="70" t="str">
        <f t="shared" si="7"/>
        <v/>
      </c>
      <c r="C80" s="24" t="str">
        <f t="shared" si="8"/>
        <v/>
      </c>
      <c r="D80" s="24" t="str">
        <f t="shared" si="9"/>
        <v/>
      </c>
      <c r="E80" s="24" t="str">
        <f t="shared" si="10"/>
        <v/>
      </c>
      <c r="F80" s="13"/>
      <c r="G80" s="13"/>
      <c r="H80" s="7"/>
      <c r="I80" s="5"/>
      <c r="J80" s="5"/>
      <c r="K80" s="5"/>
      <c r="L80" s="5"/>
      <c r="M80" s="5"/>
      <c r="N80" s="5"/>
      <c r="O80" s="5"/>
      <c r="P80" s="5"/>
      <c r="Q80" s="7"/>
      <c r="R80" s="61" t="e">
        <f>VLOOKUP(Q80,ตัดปีแสตมป์!$B$10:$F$1000,2,FALSE)</f>
        <v>#N/A</v>
      </c>
      <c r="S80" s="7"/>
      <c r="T80" s="43">
        <f t="shared" si="11"/>
        <v>0</v>
      </c>
      <c r="U80" s="18"/>
      <c r="V80" s="47">
        <f t="shared" si="12"/>
        <v>0</v>
      </c>
      <c r="W80" s="5"/>
      <c r="X80" s="5"/>
    </row>
    <row r="81" spans="1:24" x14ac:dyDescent="0.45">
      <c r="A81" s="7">
        <v>76</v>
      </c>
      <c r="B81" s="70" t="str">
        <f t="shared" si="7"/>
        <v/>
      </c>
      <c r="C81" s="24" t="str">
        <f t="shared" si="8"/>
        <v/>
      </c>
      <c r="D81" s="24" t="str">
        <f t="shared" si="9"/>
        <v/>
      </c>
      <c r="E81" s="24" t="str">
        <f t="shared" si="10"/>
        <v/>
      </c>
      <c r="F81" s="13"/>
      <c r="G81" s="13"/>
      <c r="H81" s="7"/>
      <c r="I81" s="5"/>
      <c r="J81" s="5"/>
      <c r="K81" s="5"/>
      <c r="L81" s="5"/>
      <c r="M81" s="5"/>
      <c r="N81" s="5"/>
      <c r="O81" s="5"/>
      <c r="P81" s="5"/>
      <c r="Q81" s="7"/>
      <c r="R81" s="61" t="e">
        <f>VLOOKUP(Q81,ตัดปีแสตมป์!$B$10:$F$1000,2,FALSE)</f>
        <v>#N/A</v>
      </c>
      <c r="S81" s="7"/>
      <c r="T81" s="43">
        <f t="shared" si="11"/>
        <v>0</v>
      </c>
      <c r="U81" s="18"/>
      <c r="V81" s="47">
        <f t="shared" si="12"/>
        <v>0</v>
      </c>
      <c r="W81" s="5"/>
      <c r="X81" s="5"/>
    </row>
    <row r="82" spans="1:24" x14ac:dyDescent="0.45">
      <c r="A82" s="7">
        <v>77</v>
      </c>
      <c r="B82" s="70" t="str">
        <f t="shared" si="7"/>
        <v/>
      </c>
      <c r="C82" s="24" t="str">
        <f t="shared" si="8"/>
        <v/>
      </c>
      <c r="D82" s="24" t="str">
        <f t="shared" si="9"/>
        <v/>
      </c>
      <c r="E82" s="24" t="str">
        <f t="shared" si="10"/>
        <v/>
      </c>
      <c r="F82" s="13"/>
      <c r="G82" s="13"/>
      <c r="H82" s="7"/>
      <c r="I82" s="5"/>
      <c r="J82" s="5"/>
      <c r="K82" s="5"/>
      <c r="L82" s="5"/>
      <c r="M82" s="5"/>
      <c r="N82" s="5"/>
      <c r="O82" s="5"/>
      <c r="P82" s="5"/>
      <c r="Q82" s="7"/>
      <c r="R82" s="61" t="e">
        <f>VLOOKUP(Q82,ตัดปีแสตมป์!$B$10:$F$1000,2,FALSE)</f>
        <v>#N/A</v>
      </c>
      <c r="S82" s="7"/>
      <c r="T82" s="43">
        <f t="shared" si="11"/>
        <v>0</v>
      </c>
      <c r="U82" s="18"/>
      <c r="V82" s="47">
        <f t="shared" si="12"/>
        <v>0</v>
      </c>
      <c r="W82" s="5"/>
      <c r="X82" s="5"/>
    </row>
    <row r="83" spans="1:24" x14ac:dyDescent="0.45">
      <c r="A83" s="7">
        <v>78</v>
      </c>
      <c r="B83" s="70" t="str">
        <f t="shared" si="7"/>
        <v/>
      </c>
      <c r="C83" s="24" t="str">
        <f t="shared" si="8"/>
        <v/>
      </c>
      <c r="D83" s="24" t="str">
        <f t="shared" si="9"/>
        <v/>
      </c>
      <c r="E83" s="24" t="str">
        <f t="shared" si="10"/>
        <v/>
      </c>
      <c r="F83" s="13"/>
      <c r="G83" s="13"/>
      <c r="H83" s="7"/>
      <c r="I83" s="5"/>
      <c r="J83" s="5"/>
      <c r="K83" s="5"/>
      <c r="L83" s="5"/>
      <c r="M83" s="5"/>
      <c r="N83" s="5"/>
      <c r="O83" s="5"/>
      <c r="P83" s="5"/>
      <c r="Q83" s="7"/>
      <c r="R83" s="61" t="e">
        <f>VLOOKUP(Q83,ตัดปีแสตมป์!$B$10:$F$1000,2,FALSE)</f>
        <v>#N/A</v>
      </c>
      <c r="S83" s="7"/>
      <c r="T83" s="43">
        <f t="shared" si="11"/>
        <v>0</v>
      </c>
      <c r="U83" s="18"/>
      <c r="V83" s="47">
        <f t="shared" si="12"/>
        <v>0</v>
      </c>
      <c r="W83" s="5"/>
      <c r="X83" s="5"/>
    </row>
    <row r="84" spans="1:24" x14ac:dyDescent="0.45">
      <c r="A84" s="7">
        <v>79</v>
      </c>
      <c r="B84" s="70" t="str">
        <f t="shared" si="7"/>
        <v/>
      </c>
      <c r="C84" s="24" t="str">
        <f t="shared" si="8"/>
        <v/>
      </c>
      <c r="D84" s="24" t="str">
        <f t="shared" si="9"/>
        <v/>
      </c>
      <c r="E84" s="24" t="str">
        <f t="shared" si="10"/>
        <v/>
      </c>
      <c r="F84" s="13"/>
      <c r="G84" s="13"/>
      <c r="H84" s="7"/>
      <c r="I84" s="5"/>
      <c r="J84" s="5"/>
      <c r="K84" s="5"/>
      <c r="L84" s="5"/>
      <c r="M84" s="5"/>
      <c r="N84" s="5"/>
      <c r="O84" s="5"/>
      <c r="P84" s="5"/>
      <c r="Q84" s="7"/>
      <c r="R84" s="61" t="e">
        <f>VLOOKUP(Q84,ตัดปีแสตมป์!$B$10:$F$1000,2,FALSE)</f>
        <v>#N/A</v>
      </c>
      <c r="S84" s="7"/>
      <c r="T84" s="43">
        <f t="shared" si="11"/>
        <v>0</v>
      </c>
      <c r="U84" s="18"/>
      <c r="V84" s="47">
        <f t="shared" si="12"/>
        <v>0</v>
      </c>
      <c r="W84" s="5"/>
      <c r="X84" s="5"/>
    </row>
    <row r="85" spans="1:24" x14ac:dyDescent="0.45">
      <c r="A85" s="7">
        <v>80</v>
      </c>
      <c r="B85" s="70" t="str">
        <f t="shared" si="7"/>
        <v/>
      </c>
      <c r="C85" s="24" t="str">
        <f t="shared" si="8"/>
        <v/>
      </c>
      <c r="D85" s="24" t="str">
        <f t="shared" si="9"/>
        <v/>
      </c>
      <c r="E85" s="24" t="str">
        <f t="shared" si="10"/>
        <v/>
      </c>
      <c r="F85" s="13"/>
      <c r="G85" s="13"/>
      <c r="H85" s="7"/>
      <c r="I85" s="5"/>
      <c r="J85" s="5"/>
      <c r="K85" s="5"/>
      <c r="L85" s="5"/>
      <c r="M85" s="5"/>
      <c r="N85" s="5"/>
      <c r="O85" s="5"/>
      <c r="P85" s="5"/>
      <c r="Q85" s="7"/>
      <c r="R85" s="61" t="e">
        <f>VLOOKUP(Q85,ตัดปีแสตมป์!$B$10:$F$1000,2,FALSE)</f>
        <v>#N/A</v>
      </c>
      <c r="S85" s="7"/>
      <c r="T85" s="43">
        <f t="shared" si="11"/>
        <v>0</v>
      </c>
      <c r="U85" s="18"/>
      <c r="V85" s="47">
        <f t="shared" si="12"/>
        <v>0</v>
      </c>
      <c r="W85" s="5"/>
      <c r="X85" s="5"/>
    </row>
    <row r="86" spans="1:24" x14ac:dyDescent="0.45">
      <c r="A86" s="7">
        <v>81</v>
      </c>
      <c r="B86" s="70" t="str">
        <f t="shared" si="7"/>
        <v/>
      </c>
      <c r="C86" s="24" t="str">
        <f t="shared" si="8"/>
        <v/>
      </c>
      <c r="D86" s="24" t="str">
        <f t="shared" si="9"/>
        <v/>
      </c>
      <c r="E86" s="24" t="str">
        <f t="shared" si="10"/>
        <v/>
      </c>
      <c r="F86" s="13"/>
      <c r="G86" s="13"/>
      <c r="H86" s="7"/>
      <c r="I86" s="5"/>
      <c r="J86" s="5"/>
      <c r="K86" s="5"/>
      <c r="L86" s="5"/>
      <c r="M86" s="5"/>
      <c r="N86" s="5"/>
      <c r="O86" s="5"/>
      <c r="P86" s="5"/>
      <c r="Q86" s="7"/>
      <c r="R86" s="61" t="e">
        <f>VLOOKUP(Q86,ตัดปีแสตมป์!$B$10:$F$1000,2,FALSE)</f>
        <v>#N/A</v>
      </c>
      <c r="S86" s="7"/>
      <c r="T86" s="43">
        <f t="shared" si="11"/>
        <v>0</v>
      </c>
      <c r="U86" s="18"/>
      <c r="V86" s="47">
        <f t="shared" si="12"/>
        <v>0</v>
      </c>
      <c r="W86" s="5"/>
      <c r="X86" s="5"/>
    </row>
    <row r="87" spans="1:24" x14ac:dyDescent="0.45">
      <c r="A87" s="7">
        <v>82</v>
      </c>
      <c r="B87" s="70" t="str">
        <f t="shared" si="7"/>
        <v/>
      </c>
      <c r="C87" s="24" t="str">
        <f t="shared" si="8"/>
        <v/>
      </c>
      <c r="D87" s="24" t="str">
        <f t="shared" si="9"/>
        <v/>
      </c>
      <c r="E87" s="24" t="str">
        <f t="shared" si="10"/>
        <v/>
      </c>
      <c r="F87" s="13"/>
      <c r="G87" s="13"/>
      <c r="H87" s="7"/>
      <c r="I87" s="5"/>
      <c r="J87" s="5"/>
      <c r="K87" s="5"/>
      <c r="L87" s="5"/>
      <c r="M87" s="5"/>
      <c r="N87" s="5"/>
      <c r="O87" s="5"/>
      <c r="P87" s="5"/>
      <c r="Q87" s="7"/>
      <c r="R87" s="61" t="e">
        <f>VLOOKUP(Q87,ตัดปีแสตมป์!$B$10:$F$1000,2,FALSE)</f>
        <v>#N/A</v>
      </c>
      <c r="S87" s="7"/>
      <c r="T87" s="43">
        <f t="shared" si="11"/>
        <v>0</v>
      </c>
      <c r="U87" s="18"/>
      <c r="V87" s="47">
        <f t="shared" si="12"/>
        <v>0</v>
      </c>
      <c r="W87" s="5"/>
      <c r="X87" s="5"/>
    </row>
    <row r="88" spans="1:24" ht="21" hidden="1" customHeight="1" x14ac:dyDescent="0.45">
      <c r="A88" s="7">
        <v>83</v>
      </c>
      <c r="B88" s="70" t="str">
        <f t="shared" si="7"/>
        <v/>
      </c>
      <c r="C88" s="24" t="str">
        <f t="shared" si="8"/>
        <v/>
      </c>
      <c r="D88" s="24" t="str">
        <f t="shared" si="9"/>
        <v/>
      </c>
      <c r="E88" s="24" t="str">
        <f t="shared" si="10"/>
        <v/>
      </c>
      <c r="F88" s="13"/>
      <c r="G88" s="13"/>
      <c r="H88" s="7"/>
      <c r="I88" s="5"/>
      <c r="J88" s="5"/>
      <c r="K88" s="5"/>
      <c r="L88" s="5"/>
      <c r="M88" s="5"/>
      <c r="N88" s="5"/>
      <c r="O88" s="5"/>
      <c r="P88" s="5"/>
      <c r="Q88" s="7"/>
      <c r="R88" s="61" t="e">
        <f>VLOOKUP(Q88,ตัดปีแสตมป์!$B$10:$F$1000,2,FALSE)</f>
        <v>#N/A</v>
      </c>
      <c r="S88" s="7"/>
      <c r="T88" s="43">
        <f t="shared" si="11"/>
        <v>0</v>
      </c>
      <c r="U88" s="18"/>
      <c r="V88" s="47">
        <f t="shared" si="12"/>
        <v>0</v>
      </c>
      <c r="W88" s="5"/>
      <c r="X88" s="5"/>
    </row>
    <row r="89" spans="1:24" x14ac:dyDescent="0.45">
      <c r="A89" s="7">
        <v>84</v>
      </c>
      <c r="B89" s="70" t="str">
        <f t="shared" si="7"/>
        <v/>
      </c>
      <c r="C89" s="24" t="str">
        <f t="shared" si="8"/>
        <v/>
      </c>
      <c r="D89" s="24" t="str">
        <f t="shared" si="9"/>
        <v/>
      </c>
      <c r="E89" s="24" t="str">
        <f t="shared" si="10"/>
        <v/>
      </c>
      <c r="F89" s="13"/>
      <c r="G89" s="13"/>
      <c r="H89" s="7"/>
      <c r="I89" s="5"/>
      <c r="J89" s="5"/>
      <c r="K89" s="5"/>
      <c r="L89" s="5"/>
      <c r="M89" s="5"/>
      <c r="N89" s="5"/>
      <c r="O89" s="5"/>
      <c r="P89" s="5"/>
      <c r="Q89" s="7"/>
      <c r="R89" s="61" t="e">
        <f>VLOOKUP(Q89,ตัดปีแสตมป์!$B$10:$F$1000,2,FALSE)</f>
        <v>#N/A</v>
      </c>
      <c r="S89" s="7"/>
      <c r="T89" s="43">
        <f t="shared" si="11"/>
        <v>0</v>
      </c>
      <c r="U89" s="18"/>
      <c r="V89" s="47">
        <f t="shared" si="12"/>
        <v>0</v>
      </c>
      <c r="W89" s="5"/>
      <c r="X89" s="5"/>
    </row>
    <row r="90" spans="1:24" x14ac:dyDescent="0.45">
      <c r="A90" s="7">
        <v>85</v>
      </c>
      <c r="B90" s="70" t="str">
        <f t="shared" si="7"/>
        <v/>
      </c>
      <c r="C90" s="24" t="str">
        <f t="shared" si="8"/>
        <v/>
      </c>
      <c r="D90" s="24" t="str">
        <f t="shared" si="9"/>
        <v/>
      </c>
      <c r="E90" s="24" t="str">
        <f t="shared" si="10"/>
        <v/>
      </c>
      <c r="F90" s="13"/>
      <c r="G90" s="13"/>
      <c r="H90" s="7"/>
      <c r="I90" s="5"/>
      <c r="J90" s="5"/>
      <c r="K90" s="5"/>
      <c r="L90" s="5"/>
      <c r="M90" s="5"/>
      <c r="N90" s="5"/>
      <c r="O90" s="5"/>
      <c r="P90" s="5"/>
      <c r="Q90" s="7"/>
      <c r="R90" s="61" t="e">
        <f>VLOOKUP(Q90,ตัดปีแสตมป์!$B$10:$F$1000,2,FALSE)</f>
        <v>#N/A</v>
      </c>
      <c r="S90" s="7"/>
      <c r="T90" s="43">
        <f t="shared" si="11"/>
        <v>0</v>
      </c>
      <c r="U90" s="18"/>
      <c r="V90" s="47">
        <f t="shared" si="12"/>
        <v>0</v>
      </c>
      <c r="W90" s="5"/>
      <c r="X90" s="5"/>
    </row>
    <row r="91" spans="1:24" x14ac:dyDescent="0.45">
      <c r="A91" s="7">
        <v>86</v>
      </c>
      <c r="B91" s="70" t="str">
        <f t="shared" si="7"/>
        <v/>
      </c>
      <c r="C91" s="24" t="str">
        <f t="shared" si="8"/>
        <v/>
      </c>
      <c r="D91" s="24" t="str">
        <f t="shared" si="9"/>
        <v/>
      </c>
      <c r="E91" s="24" t="str">
        <f t="shared" si="10"/>
        <v/>
      </c>
      <c r="F91" s="13"/>
      <c r="G91" s="13"/>
      <c r="H91" s="7"/>
      <c r="I91" s="5"/>
      <c r="J91" s="5"/>
      <c r="K91" s="5"/>
      <c r="L91" s="5"/>
      <c r="M91" s="5"/>
      <c r="N91" s="5"/>
      <c r="O91" s="5"/>
      <c r="P91" s="5"/>
      <c r="Q91" s="7"/>
      <c r="R91" s="61" t="e">
        <f>VLOOKUP(Q91,ตัดปีแสตมป์!$B$10:$F$1000,2,FALSE)</f>
        <v>#N/A</v>
      </c>
      <c r="S91" s="7"/>
      <c r="T91" s="43">
        <f t="shared" si="11"/>
        <v>0</v>
      </c>
      <c r="U91" s="18"/>
      <c r="V91" s="47">
        <f t="shared" si="12"/>
        <v>0</v>
      </c>
      <c r="W91" s="5"/>
      <c r="X91" s="5"/>
    </row>
    <row r="92" spans="1:24" x14ac:dyDescent="0.45">
      <c r="A92" s="7">
        <v>87</v>
      </c>
      <c r="B92" s="70" t="str">
        <f t="shared" si="7"/>
        <v/>
      </c>
      <c r="C92" s="24" t="str">
        <f t="shared" si="8"/>
        <v/>
      </c>
      <c r="D92" s="24" t="str">
        <f t="shared" si="9"/>
        <v/>
      </c>
      <c r="E92" s="24" t="str">
        <f t="shared" si="10"/>
        <v/>
      </c>
      <c r="F92" s="13"/>
      <c r="G92" s="13"/>
      <c r="H92" s="7"/>
      <c r="I92" s="5"/>
      <c r="J92" s="5"/>
      <c r="K92" s="5"/>
      <c r="L92" s="5"/>
      <c r="M92" s="5"/>
      <c r="N92" s="5"/>
      <c r="O92" s="5"/>
      <c r="P92" s="5"/>
      <c r="Q92" s="7"/>
      <c r="R92" s="61" t="e">
        <f>VLOOKUP(Q92,ตัดปีแสตมป์!$B$10:$F$1000,2,FALSE)</f>
        <v>#N/A</v>
      </c>
      <c r="S92" s="7"/>
      <c r="T92" s="43">
        <f t="shared" si="11"/>
        <v>0</v>
      </c>
      <c r="U92" s="18"/>
      <c r="V92" s="47">
        <f t="shared" si="12"/>
        <v>0</v>
      </c>
      <c r="W92" s="5"/>
      <c r="X92" s="5"/>
    </row>
    <row r="93" spans="1:24" x14ac:dyDescent="0.45">
      <c r="A93" s="7">
        <v>88</v>
      </c>
      <c r="B93" s="70" t="str">
        <f t="shared" si="7"/>
        <v/>
      </c>
      <c r="C93" s="24" t="str">
        <f t="shared" si="8"/>
        <v/>
      </c>
      <c r="D93" s="24" t="str">
        <f t="shared" si="9"/>
        <v/>
      </c>
      <c r="E93" s="24" t="str">
        <f t="shared" si="10"/>
        <v/>
      </c>
      <c r="F93" s="13"/>
      <c r="G93" s="13"/>
      <c r="H93" s="7"/>
      <c r="I93" s="5"/>
      <c r="J93" s="5"/>
      <c r="K93" s="5"/>
      <c r="L93" s="5"/>
      <c r="M93" s="5"/>
      <c r="N93" s="5"/>
      <c r="O93" s="5"/>
      <c r="P93" s="5"/>
      <c r="Q93" s="7"/>
      <c r="R93" s="61" t="e">
        <f>VLOOKUP(Q93,ตัดปีแสตมป์!$B$10:$F$1000,2,FALSE)</f>
        <v>#N/A</v>
      </c>
      <c r="S93" s="7"/>
      <c r="T93" s="43">
        <f t="shared" si="11"/>
        <v>0</v>
      </c>
      <c r="U93" s="18"/>
      <c r="V93" s="47">
        <f t="shared" si="12"/>
        <v>0</v>
      </c>
      <c r="W93" s="5"/>
      <c r="X93" s="5"/>
    </row>
    <row r="94" spans="1:24" x14ac:dyDescent="0.45">
      <c r="A94" s="7">
        <v>89</v>
      </c>
      <c r="B94" s="70" t="str">
        <f t="shared" si="7"/>
        <v/>
      </c>
      <c r="C94" s="24" t="str">
        <f t="shared" si="8"/>
        <v/>
      </c>
      <c r="D94" s="24" t="str">
        <f t="shared" si="9"/>
        <v/>
      </c>
      <c r="E94" s="24" t="str">
        <f t="shared" si="10"/>
        <v/>
      </c>
      <c r="F94" s="13"/>
      <c r="G94" s="13"/>
      <c r="H94" s="7"/>
      <c r="I94" s="5"/>
      <c r="J94" s="5"/>
      <c r="K94" s="5"/>
      <c r="L94" s="5"/>
      <c r="M94" s="5"/>
      <c r="N94" s="5"/>
      <c r="O94" s="5"/>
      <c r="P94" s="5"/>
      <c r="Q94" s="7"/>
      <c r="R94" s="61" t="e">
        <f>VLOOKUP(Q94,ตัดปีแสตมป์!$B$10:$F$1000,2,FALSE)</f>
        <v>#N/A</v>
      </c>
      <c r="S94" s="7"/>
      <c r="T94" s="43">
        <f t="shared" si="11"/>
        <v>0</v>
      </c>
      <c r="U94" s="18"/>
      <c r="V94" s="47">
        <f t="shared" si="12"/>
        <v>0</v>
      </c>
      <c r="W94" s="5"/>
      <c r="X94" s="5"/>
    </row>
    <row r="95" spans="1:24" x14ac:dyDescent="0.45">
      <c r="A95" s="7">
        <v>90</v>
      </c>
      <c r="B95" s="70" t="str">
        <f t="shared" si="7"/>
        <v/>
      </c>
      <c r="C95" s="24" t="str">
        <f t="shared" si="8"/>
        <v/>
      </c>
      <c r="D95" s="24" t="str">
        <f t="shared" si="9"/>
        <v/>
      </c>
      <c r="E95" s="24" t="str">
        <f t="shared" si="10"/>
        <v/>
      </c>
      <c r="F95" s="13"/>
      <c r="G95" s="13"/>
      <c r="H95" s="7"/>
      <c r="I95" s="5"/>
      <c r="J95" s="5"/>
      <c r="K95" s="5"/>
      <c r="L95" s="5"/>
      <c r="M95" s="5"/>
      <c r="N95" s="5"/>
      <c r="O95" s="5"/>
      <c r="P95" s="5"/>
      <c r="Q95" s="7"/>
      <c r="R95" s="61" t="e">
        <f>VLOOKUP(Q95,ตัดปีแสตมป์!$B$10:$F$1000,2,FALSE)</f>
        <v>#N/A</v>
      </c>
      <c r="S95" s="7"/>
      <c r="T95" s="43">
        <f t="shared" si="11"/>
        <v>0</v>
      </c>
      <c r="U95" s="18"/>
      <c r="V95" s="47">
        <f t="shared" si="12"/>
        <v>0</v>
      </c>
      <c r="W95" s="5"/>
      <c r="X95" s="5"/>
    </row>
    <row r="96" spans="1:24" x14ac:dyDescent="0.45">
      <c r="A96" s="7">
        <v>91</v>
      </c>
      <c r="B96" s="70" t="str">
        <f t="shared" si="7"/>
        <v/>
      </c>
      <c r="C96" s="24" t="str">
        <f t="shared" si="8"/>
        <v/>
      </c>
      <c r="D96" s="24" t="str">
        <f t="shared" si="9"/>
        <v/>
      </c>
      <c r="E96" s="24" t="str">
        <f t="shared" si="10"/>
        <v/>
      </c>
      <c r="F96" s="13"/>
      <c r="G96" s="13"/>
      <c r="H96" s="7"/>
      <c r="I96" s="5"/>
      <c r="J96" s="5"/>
      <c r="K96" s="5"/>
      <c r="L96" s="5"/>
      <c r="M96" s="5"/>
      <c r="N96" s="5"/>
      <c r="O96" s="5"/>
      <c r="P96" s="5"/>
      <c r="Q96" s="7"/>
      <c r="R96" s="61" t="e">
        <f>VLOOKUP(Q96,ตัดปีแสตมป์!$B$10:$F$1000,2,FALSE)</f>
        <v>#N/A</v>
      </c>
      <c r="S96" s="7"/>
      <c r="T96" s="43">
        <f t="shared" si="11"/>
        <v>0</v>
      </c>
      <c r="U96" s="18"/>
      <c r="V96" s="47">
        <f t="shared" si="12"/>
        <v>0</v>
      </c>
      <c r="W96" s="5"/>
      <c r="X96" s="5"/>
    </row>
    <row r="97" spans="1:24" x14ac:dyDescent="0.45">
      <c r="A97" s="7">
        <v>92</v>
      </c>
      <c r="B97" s="70" t="str">
        <f t="shared" si="7"/>
        <v/>
      </c>
      <c r="C97" s="24" t="str">
        <f t="shared" si="8"/>
        <v/>
      </c>
      <c r="D97" s="24" t="str">
        <f t="shared" si="9"/>
        <v/>
      </c>
      <c r="E97" s="24" t="str">
        <f t="shared" si="10"/>
        <v/>
      </c>
      <c r="F97" s="13"/>
      <c r="G97" s="13"/>
      <c r="H97" s="7"/>
      <c r="I97" s="5"/>
      <c r="J97" s="5"/>
      <c r="K97" s="5"/>
      <c r="L97" s="5"/>
      <c r="M97" s="5"/>
      <c r="N97" s="5"/>
      <c r="O97" s="5"/>
      <c r="P97" s="5"/>
      <c r="Q97" s="7"/>
      <c r="R97" s="61" t="e">
        <f>VLOOKUP(Q97,ตัดปีแสตมป์!$B$10:$F$1000,2,FALSE)</f>
        <v>#N/A</v>
      </c>
      <c r="S97" s="7"/>
      <c r="T97" s="43">
        <f t="shared" si="11"/>
        <v>0</v>
      </c>
      <c r="U97" s="18"/>
      <c r="V97" s="47">
        <f t="shared" si="12"/>
        <v>0</v>
      </c>
      <c r="W97" s="5"/>
      <c r="X97" s="5"/>
    </row>
    <row r="98" spans="1:24" x14ac:dyDescent="0.45">
      <c r="A98" s="7">
        <v>93</v>
      </c>
      <c r="B98" s="70" t="str">
        <f t="shared" si="7"/>
        <v/>
      </c>
      <c r="C98" s="24" t="str">
        <f t="shared" si="8"/>
        <v/>
      </c>
      <c r="D98" s="24" t="str">
        <f t="shared" si="9"/>
        <v/>
      </c>
      <c r="E98" s="24" t="str">
        <f t="shared" si="10"/>
        <v/>
      </c>
      <c r="F98" s="13"/>
      <c r="G98" s="13"/>
      <c r="H98" s="7"/>
      <c r="I98" s="5"/>
      <c r="J98" s="5"/>
      <c r="K98" s="5"/>
      <c r="L98" s="5"/>
      <c r="M98" s="5"/>
      <c r="N98" s="5"/>
      <c r="O98" s="5"/>
      <c r="P98" s="5"/>
      <c r="Q98" s="7"/>
      <c r="R98" s="61" t="e">
        <f>VLOOKUP(Q98,ตัดปีแสตมป์!$B$10:$F$1000,2,FALSE)</f>
        <v>#N/A</v>
      </c>
      <c r="S98" s="7"/>
      <c r="T98" s="43">
        <f t="shared" si="11"/>
        <v>0</v>
      </c>
      <c r="U98" s="18"/>
      <c r="V98" s="47">
        <f t="shared" si="12"/>
        <v>0</v>
      </c>
      <c r="W98" s="5"/>
      <c r="X98" s="5"/>
    </row>
    <row r="99" spans="1:24" x14ac:dyDescent="0.45">
      <c r="A99" s="7">
        <v>94</v>
      </c>
      <c r="B99" s="70" t="str">
        <f t="shared" si="7"/>
        <v/>
      </c>
      <c r="C99" s="24" t="str">
        <f t="shared" si="8"/>
        <v/>
      </c>
      <c r="D99" s="24" t="str">
        <f t="shared" si="9"/>
        <v/>
      </c>
      <c r="E99" s="24" t="str">
        <f t="shared" si="10"/>
        <v/>
      </c>
      <c r="F99" s="13"/>
      <c r="G99" s="13"/>
      <c r="H99" s="7"/>
      <c r="I99" s="5"/>
      <c r="J99" s="5"/>
      <c r="K99" s="5"/>
      <c r="L99" s="5"/>
      <c r="M99" s="5"/>
      <c r="N99" s="5"/>
      <c r="O99" s="5"/>
      <c r="P99" s="5"/>
      <c r="Q99" s="7"/>
      <c r="R99" s="61" t="e">
        <f>VLOOKUP(Q99,ตัดปีแสตมป์!$B$10:$F$1000,2,FALSE)</f>
        <v>#N/A</v>
      </c>
      <c r="S99" s="7"/>
      <c r="T99" s="43">
        <f t="shared" si="11"/>
        <v>0</v>
      </c>
      <c r="U99" s="18"/>
      <c r="V99" s="47">
        <f t="shared" si="12"/>
        <v>0</v>
      </c>
      <c r="W99" s="5"/>
      <c r="X99" s="5"/>
    </row>
    <row r="100" spans="1:24" x14ac:dyDescent="0.45">
      <c r="A100" s="7">
        <v>95</v>
      </c>
      <c r="B100" s="70" t="str">
        <f t="shared" si="7"/>
        <v/>
      </c>
      <c r="C100" s="24" t="str">
        <f t="shared" si="8"/>
        <v/>
      </c>
      <c r="D100" s="24" t="str">
        <f t="shared" si="9"/>
        <v/>
      </c>
      <c r="E100" s="24" t="str">
        <f t="shared" si="10"/>
        <v/>
      </c>
      <c r="F100" s="13"/>
      <c r="G100" s="13"/>
      <c r="H100" s="7"/>
      <c r="I100" s="5"/>
      <c r="J100" s="5"/>
      <c r="K100" s="5"/>
      <c r="L100" s="5"/>
      <c r="M100" s="5"/>
      <c r="N100" s="5"/>
      <c r="O100" s="5"/>
      <c r="P100" s="5"/>
      <c r="Q100" s="7"/>
      <c r="R100" s="61" t="e">
        <f>VLOOKUP(Q100,ตัดปีแสตมป์!$B$10:$F$1000,2,FALSE)</f>
        <v>#N/A</v>
      </c>
      <c r="S100" s="7"/>
      <c r="T100" s="43">
        <f t="shared" si="11"/>
        <v>0</v>
      </c>
      <c r="U100" s="18"/>
      <c r="V100" s="47">
        <f t="shared" si="12"/>
        <v>0</v>
      </c>
      <c r="W100" s="5"/>
      <c r="X100" s="5"/>
    </row>
    <row r="101" spans="1:24" x14ac:dyDescent="0.45">
      <c r="A101" s="7">
        <v>96</v>
      </c>
      <c r="B101" s="70" t="str">
        <f t="shared" si="7"/>
        <v/>
      </c>
      <c r="C101" s="24" t="str">
        <f t="shared" si="8"/>
        <v/>
      </c>
      <c r="D101" s="24" t="str">
        <f t="shared" si="9"/>
        <v/>
      </c>
      <c r="E101" s="24" t="str">
        <f t="shared" si="10"/>
        <v/>
      </c>
      <c r="F101" s="13"/>
      <c r="G101" s="13"/>
      <c r="H101" s="7"/>
      <c r="I101" s="5"/>
      <c r="J101" s="5"/>
      <c r="K101" s="5"/>
      <c r="L101" s="5"/>
      <c r="M101" s="5"/>
      <c r="N101" s="5"/>
      <c r="O101" s="5"/>
      <c r="P101" s="5"/>
      <c r="Q101" s="7"/>
      <c r="R101" s="61" t="e">
        <f>VLOOKUP(Q101,ตัดปีแสตมป์!$B$10:$F$1000,2,FALSE)</f>
        <v>#N/A</v>
      </c>
      <c r="S101" s="7"/>
      <c r="T101" s="43">
        <f t="shared" si="11"/>
        <v>0</v>
      </c>
      <c r="U101" s="18"/>
      <c r="V101" s="47">
        <f t="shared" si="12"/>
        <v>0</v>
      </c>
      <c r="W101" s="5"/>
      <c r="X101" s="5"/>
    </row>
    <row r="102" spans="1:24" x14ac:dyDescent="0.45">
      <c r="A102" s="7">
        <v>97</v>
      </c>
      <c r="B102" s="70" t="str">
        <f t="shared" si="7"/>
        <v/>
      </c>
      <c r="C102" s="24" t="str">
        <f t="shared" si="8"/>
        <v/>
      </c>
      <c r="D102" s="24" t="str">
        <f t="shared" si="9"/>
        <v/>
      </c>
      <c r="E102" s="24" t="str">
        <f t="shared" si="10"/>
        <v/>
      </c>
      <c r="F102" s="13"/>
      <c r="G102" s="13"/>
      <c r="H102" s="7"/>
      <c r="I102" s="5"/>
      <c r="J102" s="5"/>
      <c r="K102" s="5"/>
      <c r="L102" s="5"/>
      <c r="M102" s="5"/>
      <c r="N102" s="5"/>
      <c r="O102" s="5"/>
      <c r="P102" s="5"/>
      <c r="Q102" s="7"/>
      <c r="R102" s="61" t="e">
        <f>VLOOKUP(Q102,ตัดปีแสตมป์!$B$10:$F$1000,2,FALSE)</f>
        <v>#N/A</v>
      </c>
      <c r="S102" s="7"/>
      <c r="T102" s="43">
        <f t="shared" si="11"/>
        <v>0</v>
      </c>
      <c r="U102" s="18"/>
      <c r="V102" s="47">
        <f t="shared" si="12"/>
        <v>0</v>
      </c>
      <c r="W102" s="5"/>
      <c r="X102" s="5"/>
    </row>
    <row r="103" spans="1:24" x14ac:dyDescent="0.45">
      <c r="A103" s="7">
        <v>98</v>
      </c>
      <c r="B103" s="70" t="str">
        <f t="shared" si="7"/>
        <v/>
      </c>
      <c r="C103" s="24" t="str">
        <f t="shared" si="8"/>
        <v/>
      </c>
      <c r="D103" s="24" t="str">
        <f t="shared" si="9"/>
        <v/>
      </c>
      <c r="E103" s="24" t="str">
        <f t="shared" si="10"/>
        <v/>
      </c>
      <c r="F103" s="13"/>
      <c r="G103" s="13"/>
      <c r="H103" s="7"/>
      <c r="I103" s="5"/>
      <c r="J103" s="5"/>
      <c r="K103" s="5"/>
      <c r="L103" s="5"/>
      <c r="M103" s="5"/>
      <c r="N103" s="5"/>
      <c r="O103" s="5"/>
      <c r="P103" s="5"/>
      <c r="Q103" s="7"/>
      <c r="R103" s="61" t="e">
        <f>VLOOKUP(Q103,ตัดปีแสตมป์!$B$10:$F$1000,2,FALSE)</f>
        <v>#N/A</v>
      </c>
      <c r="S103" s="7"/>
      <c r="T103" s="43">
        <f t="shared" si="11"/>
        <v>0</v>
      </c>
      <c r="U103" s="18"/>
      <c r="V103" s="47">
        <f t="shared" si="12"/>
        <v>0</v>
      </c>
      <c r="W103" s="5"/>
      <c r="X103" s="5"/>
    </row>
    <row r="104" spans="1:24" x14ac:dyDescent="0.45">
      <c r="A104" s="7">
        <v>99</v>
      </c>
      <c r="B104" s="70" t="str">
        <f t="shared" si="7"/>
        <v/>
      </c>
      <c r="C104" s="24" t="str">
        <f t="shared" si="8"/>
        <v/>
      </c>
      <c r="D104" s="24" t="str">
        <f t="shared" si="9"/>
        <v/>
      </c>
      <c r="E104" s="24" t="str">
        <f t="shared" si="10"/>
        <v/>
      </c>
      <c r="F104" s="13"/>
      <c r="G104" s="13"/>
      <c r="H104" s="7"/>
      <c r="I104" s="5"/>
      <c r="J104" s="5"/>
      <c r="K104" s="5"/>
      <c r="L104" s="5"/>
      <c r="M104" s="5"/>
      <c r="N104" s="5"/>
      <c r="O104" s="5"/>
      <c r="P104" s="5"/>
      <c r="Q104" s="7"/>
      <c r="R104" s="61" t="e">
        <f>VLOOKUP(Q104,ตัดปีแสตมป์!$B$10:$F$1000,2,FALSE)</f>
        <v>#N/A</v>
      </c>
      <c r="S104" s="7"/>
      <c r="T104" s="43">
        <f t="shared" si="11"/>
        <v>0</v>
      </c>
      <c r="U104" s="18"/>
      <c r="V104" s="47">
        <f t="shared" si="12"/>
        <v>0</v>
      </c>
      <c r="W104" s="5"/>
      <c r="X104" s="5"/>
    </row>
    <row r="105" spans="1:24" x14ac:dyDescent="0.45">
      <c r="A105" s="7">
        <v>100</v>
      </c>
      <c r="B105" s="70" t="str">
        <f t="shared" si="7"/>
        <v/>
      </c>
      <c r="C105" s="24" t="str">
        <f t="shared" si="8"/>
        <v/>
      </c>
      <c r="D105" s="24" t="str">
        <f t="shared" si="9"/>
        <v/>
      </c>
      <c r="E105" s="24" t="str">
        <f t="shared" si="10"/>
        <v/>
      </c>
      <c r="F105" s="13"/>
      <c r="G105" s="13"/>
      <c r="H105" s="7"/>
      <c r="I105" s="5"/>
      <c r="J105" s="5"/>
      <c r="K105" s="5"/>
      <c r="L105" s="5"/>
      <c r="M105" s="5"/>
      <c r="N105" s="5"/>
      <c r="O105" s="5"/>
      <c r="P105" s="5"/>
      <c r="Q105" s="7"/>
      <c r="R105" s="61" t="e">
        <f>VLOOKUP(Q105,ตัดปีแสตมป์!$B$10:$F$1000,2,FALSE)</f>
        <v>#N/A</v>
      </c>
      <c r="S105" s="7"/>
      <c r="T105" s="43">
        <f t="shared" si="11"/>
        <v>0</v>
      </c>
      <c r="U105" s="18"/>
      <c r="V105" s="47">
        <f t="shared" si="12"/>
        <v>0</v>
      </c>
      <c r="W105" s="5"/>
      <c r="X105" s="5"/>
    </row>
    <row r="106" spans="1:24" x14ac:dyDescent="0.45">
      <c r="A106" s="7">
        <v>101</v>
      </c>
      <c r="B106" s="70" t="str">
        <f t="shared" si="7"/>
        <v/>
      </c>
      <c r="C106" s="24" t="str">
        <f t="shared" si="8"/>
        <v/>
      </c>
      <c r="D106" s="24" t="str">
        <f t="shared" si="9"/>
        <v/>
      </c>
      <c r="E106" s="24" t="str">
        <f t="shared" si="10"/>
        <v/>
      </c>
      <c r="F106" s="13"/>
      <c r="G106" s="13"/>
      <c r="H106" s="7"/>
      <c r="I106" s="5"/>
      <c r="J106" s="5"/>
      <c r="K106" s="5"/>
      <c r="L106" s="5"/>
      <c r="M106" s="5"/>
      <c r="N106" s="5"/>
      <c r="O106" s="5"/>
      <c r="P106" s="5"/>
      <c r="Q106" s="7"/>
      <c r="R106" s="61" t="e">
        <f>VLOOKUP(Q106,ตัดปีแสตมป์!$B$10:$F$1000,2,FALSE)</f>
        <v>#N/A</v>
      </c>
      <c r="S106" s="7"/>
      <c r="T106" s="43">
        <f t="shared" si="11"/>
        <v>0</v>
      </c>
      <c r="U106" s="18"/>
      <c r="V106" s="47">
        <f t="shared" si="12"/>
        <v>0</v>
      </c>
      <c r="W106" s="5"/>
      <c r="X106" s="5"/>
    </row>
    <row r="107" spans="1:24" x14ac:dyDescent="0.45">
      <c r="A107" s="7">
        <v>102</v>
      </c>
      <c r="B107" s="70" t="str">
        <f t="shared" si="7"/>
        <v/>
      </c>
      <c r="C107" s="24" t="str">
        <f t="shared" si="8"/>
        <v/>
      </c>
      <c r="D107" s="24" t="str">
        <f t="shared" si="9"/>
        <v/>
      </c>
      <c r="E107" s="24" t="str">
        <f t="shared" si="10"/>
        <v/>
      </c>
      <c r="F107" s="13"/>
      <c r="G107" s="13"/>
      <c r="H107" s="7"/>
      <c r="I107" s="5"/>
      <c r="J107" s="5"/>
      <c r="K107" s="5"/>
      <c r="L107" s="5"/>
      <c r="M107" s="5"/>
      <c r="N107" s="5"/>
      <c r="O107" s="5"/>
      <c r="P107" s="5"/>
      <c r="Q107" s="7"/>
      <c r="R107" s="61" t="e">
        <f>VLOOKUP(Q107,ตัดปีแสตมป์!$B$10:$F$1000,2,FALSE)</f>
        <v>#N/A</v>
      </c>
      <c r="S107" s="7"/>
      <c r="T107" s="43">
        <f t="shared" si="11"/>
        <v>0</v>
      </c>
      <c r="U107" s="18"/>
      <c r="V107" s="47">
        <f t="shared" si="12"/>
        <v>0</v>
      </c>
      <c r="W107" s="5"/>
      <c r="X107" s="5"/>
    </row>
    <row r="108" spans="1:24" x14ac:dyDescent="0.45">
      <c r="A108" s="7">
        <v>103</v>
      </c>
      <c r="B108" s="70" t="str">
        <f t="shared" si="7"/>
        <v/>
      </c>
      <c r="C108" s="24" t="str">
        <f t="shared" si="8"/>
        <v/>
      </c>
      <c r="D108" s="24" t="str">
        <f t="shared" si="9"/>
        <v/>
      </c>
      <c r="E108" s="24" t="str">
        <f t="shared" si="10"/>
        <v/>
      </c>
      <c r="F108" s="13"/>
      <c r="G108" s="13"/>
      <c r="H108" s="7"/>
      <c r="I108" s="5"/>
      <c r="J108" s="5"/>
      <c r="K108" s="5"/>
      <c r="L108" s="5"/>
      <c r="M108" s="5"/>
      <c r="N108" s="5"/>
      <c r="O108" s="5"/>
      <c r="P108" s="5"/>
      <c r="Q108" s="7"/>
      <c r="R108" s="61" t="e">
        <f>VLOOKUP(Q108,ตัดปีแสตมป์!$B$10:$F$1000,2,FALSE)</f>
        <v>#N/A</v>
      </c>
      <c r="S108" s="7"/>
      <c r="T108" s="43">
        <f t="shared" si="11"/>
        <v>0</v>
      </c>
      <c r="U108" s="18"/>
      <c r="V108" s="47">
        <f t="shared" si="12"/>
        <v>0</v>
      </c>
      <c r="W108" s="5"/>
      <c r="X108" s="5"/>
    </row>
    <row r="109" spans="1:24" x14ac:dyDescent="0.45">
      <c r="A109" s="7">
        <v>104</v>
      </c>
      <c r="B109" s="70" t="str">
        <f t="shared" si="7"/>
        <v/>
      </c>
      <c r="C109" s="24" t="str">
        <f t="shared" si="8"/>
        <v/>
      </c>
      <c r="D109" s="24" t="str">
        <f t="shared" si="9"/>
        <v/>
      </c>
      <c r="E109" s="24" t="str">
        <f t="shared" si="10"/>
        <v/>
      </c>
      <c r="F109" s="13"/>
      <c r="G109" s="13"/>
      <c r="H109" s="7"/>
      <c r="I109" s="5"/>
      <c r="J109" s="5"/>
      <c r="K109" s="5"/>
      <c r="L109" s="5"/>
      <c r="M109" s="5"/>
      <c r="N109" s="5"/>
      <c r="O109" s="5"/>
      <c r="P109" s="5"/>
      <c r="Q109" s="7"/>
      <c r="R109" s="61" t="e">
        <f>VLOOKUP(Q109,ตัดปีแสตมป์!$B$10:$F$1000,2,FALSE)</f>
        <v>#N/A</v>
      </c>
      <c r="S109" s="7"/>
      <c r="T109" s="43">
        <f t="shared" si="11"/>
        <v>0</v>
      </c>
      <c r="U109" s="18"/>
      <c r="V109" s="47">
        <f t="shared" si="12"/>
        <v>0</v>
      </c>
      <c r="W109" s="5"/>
      <c r="X109" s="5"/>
    </row>
    <row r="110" spans="1:24" x14ac:dyDescent="0.45">
      <c r="A110" s="7">
        <v>105</v>
      </c>
      <c r="B110" s="70" t="str">
        <f t="shared" si="7"/>
        <v/>
      </c>
      <c r="C110" s="24" t="str">
        <f t="shared" si="8"/>
        <v/>
      </c>
      <c r="D110" s="24" t="str">
        <f t="shared" si="9"/>
        <v/>
      </c>
      <c r="E110" s="24" t="str">
        <f t="shared" si="10"/>
        <v/>
      </c>
      <c r="F110" s="13"/>
      <c r="G110" s="13"/>
      <c r="H110" s="7"/>
      <c r="I110" s="5"/>
      <c r="J110" s="5"/>
      <c r="K110" s="5"/>
      <c r="L110" s="5"/>
      <c r="M110" s="5"/>
      <c r="N110" s="5"/>
      <c r="O110" s="5"/>
      <c r="P110" s="5"/>
      <c r="Q110" s="7"/>
      <c r="R110" s="61" t="e">
        <f>VLOOKUP(Q110,ตัดปีแสตมป์!$B$10:$F$1000,2,FALSE)</f>
        <v>#N/A</v>
      </c>
      <c r="S110" s="7"/>
      <c r="T110" s="43">
        <f t="shared" si="11"/>
        <v>0</v>
      </c>
      <c r="U110" s="18"/>
      <c r="V110" s="47">
        <f t="shared" si="12"/>
        <v>0</v>
      </c>
      <c r="W110" s="5"/>
      <c r="X110" s="5"/>
    </row>
    <row r="111" spans="1:24" x14ac:dyDescent="0.45">
      <c r="A111" s="7">
        <v>106</v>
      </c>
      <c r="B111" s="70" t="str">
        <f t="shared" si="7"/>
        <v/>
      </c>
      <c r="C111" s="24" t="str">
        <f t="shared" si="8"/>
        <v/>
      </c>
      <c r="D111" s="24" t="str">
        <f t="shared" si="9"/>
        <v/>
      </c>
      <c r="E111" s="24" t="str">
        <f t="shared" si="10"/>
        <v/>
      </c>
      <c r="F111" s="13"/>
      <c r="G111" s="13"/>
      <c r="H111" s="7"/>
      <c r="I111" s="5"/>
      <c r="J111" s="5"/>
      <c r="K111" s="5"/>
      <c r="L111" s="5"/>
      <c r="M111" s="5"/>
      <c r="N111" s="5"/>
      <c r="O111" s="5"/>
      <c r="P111" s="5"/>
      <c r="Q111" s="7"/>
      <c r="R111" s="61" t="e">
        <f>VLOOKUP(Q111,ตัดปีแสตมป์!$B$10:$F$1000,2,FALSE)</f>
        <v>#N/A</v>
      </c>
      <c r="S111" s="7"/>
      <c r="T111" s="43">
        <f t="shared" si="11"/>
        <v>0</v>
      </c>
      <c r="U111" s="18"/>
      <c r="V111" s="47">
        <f t="shared" si="12"/>
        <v>0</v>
      </c>
      <c r="W111" s="5"/>
      <c r="X111" s="5"/>
    </row>
    <row r="112" spans="1:24" x14ac:dyDescent="0.45">
      <c r="A112" s="7">
        <v>107</v>
      </c>
      <c r="B112" s="70" t="str">
        <f t="shared" si="7"/>
        <v/>
      </c>
      <c r="C112" s="24" t="str">
        <f t="shared" si="8"/>
        <v/>
      </c>
      <c r="D112" s="24" t="str">
        <f t="shared" si="9"/>
        <v/>
      </c>
      <c r="E112" s="24" t="str">
        <f t="shared" si="10"/>
        <v/>
      </c>
      <c r="F112" s="13"/>
      <c r="G112" s="13"/>
      <c r="H112" s="7"/>
      <c r="I112" s="5"/>
      <c r="J112" s="5"/>
      <c r="K112" s="5"/>
      <c r="L112" s="5"/>
      <c r="M112" s="5"/>
      <c r="N112" s="5"/>
      <c r="O112" s="5"/>
      <c r="P112" s="5"/>
      <c r="Q112" s="7"/>
      <c r="R112" s="61" t="e">
        <f>VLOOKUP(Q112,ตัดปีแสตมป์!$B$10:$F$1000,2,FALSE)</f>
        <v>#N/A</v>
      </c>
      <c r="S112" s="7"/>
      <c r="T112" s="43">
        <f t="shared" si="11"/>
        <v>0</v>
      </c>
      <c r="U112" s="18"/>
      <c r="V112" s="47">
        <f t="shared" si="12"/>
        <v>0</v>
      </c>
      <c r="W112" s="5"/>
      <c r="X112" s="5"/>
    </row>
    <row r="113" spans="1:24" x14ac:dyDescent="0.45">
      <c r="A113" s="7">
        <v>108</v>
      </c>
      <c r="B113" s="70" t="str">
        <f t="shared" si="7"/>
        <v/>
      </c>
      <c r="C113" s="24" t="str">
        <f t="shared" si="8"/>
        <v/>
      </c>
      <c r="D113" s="24" t="str">
        <f t="shared" si="9"/>
        <v/>
      </c>
      <c r="E113" s="24" t="str">
        <f t="shared" si="10"/>
        <v/>
      </c>
      <c r="F113" s="13"/>
      <c r="G113" s="13"/>
      <c r="H113" s="7"/>
      <c r="I113" s="5"/>
      <c r="J113" s="5"/>
      <c r="K113" s="5"/>
      <c r="L113" s="5"/>
      <c r="M113" s="5"/>
      <c r="N113" s="5"/>
      <c r="O113" s="5"/>
      <c r="P113" s="5"/>
      <c r="Q113" s="7"/>
      <c r="R113" s="61" t="e">
        <f>VLOOKUP(Q113,ตัดปีแสตมป์!$B$10:$F$1000,2,FALSE)</f>
        <v>#N/A</v>
      </c>
      <c r="S113" s="7"/>
      <c r="T113" s="43">
        <f t="shared" si="11"/>
        <v>0</v>
      </c>
      <c r="U113" s="18"/>
      <c r="V113" s="47">
        <f t="shared" si="12"/>
        <v>0</v>
      </c>
      <c r="W113" s="5"/>
      <c r="X113" s="5"/>
    </row>
    <row r="114" spans="1:24" x14ac:dyDescent="0.45">
      <c r="A114" s="7">
        <v>109</v>
      </c>
      <c r="B114" s="70" t="str">
        <f t="shared" si="7"/>
        <v/>
      </c>
      <c r="C114" s="24" t="str">
        <f t="shared" si="8"/>
        <v/>
      </c>
      <c r="D114" s="24" t="str">
        <f t="shared" si="9"/>
        <v/>
      </c>
      <c r="E114" s="24" t="str">
        <f t="shared" si="10"/>
        <v/>
      </c>
      <c r="F114" s="13"/>
      <c r="G114" s="13"/>
      <c r="H114" s="7"/>
      <c r="I114" s="5"/>
      <c r="J114" s="5"/>
      <c r="K114" s="5"/>
      <c r="L114" s="5"/>
      <c r="M114" s="5"/>
      <c r="N114" s="5"/>
      <c r="O114" s="5"/>
      <c r="P114" s="5"/>
      <c r="Q114" s="7"/>
      <c r="R114" s="61" t="e">
        <f>VLOOKUP(Q114,ตัดปีแสตมป์!$B$10:$F$1000,2,FALSE)</f>
        <v>#N/A</v>
      </c>
      <c r="S114" s="7"/>
      <c r="T114" s="43">
        <f t="shared" si="11"/>
        <v>0</v>
      </c>
      <c r="U114" s="18"/>
      <c r="V114" s="47">
        <f t="shared" si="12"/>
        <v>0</v>
      </c>
      <c r="W114" s="5"/>
      <c r="X114" s="5"/>
    </row>
    <row r="115" spans="1:24" x14ac:dyDescent="0.45">
      <c r="A115" s="7">
        <v>110</v>
      </c>
      <c r="B115" s="70" t="str">
        <f t="shared" si="7"/>
        <v/>
      </c>
      <c r="C115" s="24" t="str">
        <f t="shared" si="8"/>
        <v/>
      </c>
      <c r="D115" s="24" t="str">
        <f t="shared" si="9"/>
        <v/>
      </c>
      <c r="E115" s="24" t="str">
        <f t="shared" si="10"/>
        <v/>
      </c>
      <c r="F115" s="13"/>
      <c r="G115" s="13"/>
      <c r="H115" s="7"/>
      <c r="I115" s="5"/>
      <c r="J115" s="5"/>
      <c r="K115" s="5"/>
      <c r="L115" s="5"/>
      <c r="M115" s="5"/>
      <c r="N115" s="5"/>
      <c r="O115" s="5"/>
      <c r="P115" s="5"/>
      <c r="Q115" s="7"/>
      <c r="R115" s="61" t="e">
        <f>VLOOKUP(Q115,ตัดปีแสตมป์!$B$10:$F$1000,2,FALSE)</f>
        <v>#N/A</v>
      </c>
      <c r="S115" s="7"/>
      <c r="T115" s="43">
        <f t="shared" si="11"/>
        <v>0</v>
      </c>
      <c r="U115" s="18"/>
      <c r="V115" s="47">
        <f t="shared" si="12"/>
        <v>0</v>
      </c>
      <c r="W115" s="5"/>
      <c r="X115" s="5"/>
    </row>
    <row r="116" spans="1:24" x14ac:dyDescent="0.45">
      <c r="A116" s="7">
        <v>111</v>
      </c>
      <c r="B116" s="70" t="str">
        <f t="shared" si="7"/>
        <v/>
      </c>
      <c r="C116" s="24" t="str">
        <f t="shared" si="8"/>
        <v/>
      </c>
      <c r="D116" s="24" t="str">
        <f t="shared" si="9"/>
        <v/>
      </c>
      <c r="E116" s="24" t="str">
        <f t="shared" si="10"/>
        <v/>
      </c>
      <c r="F116" s="13"/>
      <c r="G116" s="13"/>
      <c r="H116" s="7"/>
      <c r="I116" s="5"/>
      <c r="J116" s="5"/>
      <c r="K116" s="5"/>
      <c r="L116" s="5"/>
      <c r="M116" s="5"/>
      <c r="N116" s="5"/>
      <c r="O116" s="5"/>
      <c r="P116" s="5"/>
      <c r="Q116" s="7"/>
      <c r="R116" s="61" t="e">
        <f>VLOOKUP(Q116,ตัดปีแสตมป์!$B$10:$F$1000,2,FALSE)</f>
        <v>#N/A</v>
      </c>
      <c r="S116" s="7"/>
      <c r="T116" s="43">
        <f t="shared" si="11"/>
        <v>0</v>
      </c>
      <c r="U116" s="18"/>
      <c r="V116" s="47">
        <f t="shared" si="12"/>
        <v>0</v>
      </c>
      <c r="W116" s="5"/>
      <c r="X116" s="5"/>
    </row>
    <row r="117" spans="1:24" x14ac:dyDescent="0.45">
      <c r="A117" s="7">
        <v>112</v>
      </c>
      <c r="B117" s="70" t="str">
        <f t="shared" si="7"/>
        <v/>
      </c>
      <c r="C117" s="24" t="str">
        <f t="shared" si="8"/>
        <v/>
      </c>
      <c r="D117" s="24" t="str">
        <f t="shared" si="9"/>
        <v/>
      </c>
      <c r="E117" s="24" t="str">
        <f t="shared" si="10"/>
        <v/>
      </c>
      <c r="F117" s="13"/>
      <c r="G117" s="13"/>
      <c r="H117" s="7"/>
      <c r="I117" s="5"/>
      <c r="J117" s="5"/>
      <c r="K117" s="5"/>
      <c r="L117" s="5"/>
      <c r="M117" s="5"/>
      <c r="N117" s="5"/>
      <c r="O117" s="5"/>
      <c r="P117" s="5"/>
      <c r="Q117" s="7"/>
      <c r="R117" s="61" t="e">
        <f>VLOOKUP(Q117,ตัดปีแสตมป์!$B$10:$F$1000,2,FALSE)</f>
        <v>#N/A</v>
      </c>
      <c r="S117" s="7"/>
      <c r="T117" s="43">
        <f t="shared" si="11"/>
        <v>0</v>
      </c>
      <c r="U117" s="18"/>
      <c r="V117" s="47">
        <f t="shared" si="12"/>
        <v>0</v>
      </c>
      <c r="W117" s="5"/>
      <c r="X117" s="5"/>
    </row>
    <row r="118" spans="1:24" x14ac:dyDescent="0.45">
      <c r="A118" s="7">
        <v>113</v>
      </c>
      <c r="B118" s="70" t="str">
        <f t="shared" si="7"/>
        <v/>
      </c>
      <c r="C118" s="24" t="str">
        <f t="shared" si="8"/>
        <v/>
      </c>
      <c r="D118" s="24" t="str">
        <f t="shared" si="9"/>
        <v/>
      </c>
      <c r="E118" s="24" t="str">
        <f t="shared" si="10"/>
        <v/>
      </c>
      <c r="F118" s="13"/>
      <c r="G118" s="13"/>
      <c r="H118" s="7"/>
      <c r="I118" s="5"/>
      <c r="J118" s="5"/>
      <c r="K118" s="5"/>
      <c r="L118" s="5"/>
      <c r="M118" s="5"/>
      <c r="N118" s="5"/>
      <c r="O118" s="5"/>
      <c r="P118" s="5"/>
      <c r="Q118" s="7"/>
      <c r="R118" s="61" t="e">
        <f>VLOOKUP(Q118,ตัดปีแสตมป์!$B$10:$F$1000,2,FALSE)</f>
        <v>#N/A</v>
      </c>
      <c r="S118" s="7"/>
      <c r="T118" s="43">
        <f t="shared" si="11"/>
        <v>0</v>
      </c>
      <c r="U118" s="18"/>
      <c r="V118" s="47">
        <f t="shared" si="12"/>
        <v>0</v>
      </c>
      <c r="W118" s="5"/>
      <c r="X118" s="5"/>
    </row>
    <row r="119" spans="1:24" x14ac:dyDescent="0.45">
      <c r="A119" s="7">
        <v>114</v>
      </c>
      <c r="B119" s="70" t="str">
        <f t="shared" si="7"/>
        <v/>
      </c>
      <c r="C119" s="24" t="str">
        <f t="shared" si="8"/>
        <v/>
      </c>
      <c r="D119" s="24" t="str">
        <f t="shared" si="9"/>
        <v/>
      </c>
      <c r="E119" s="24" t="str">
        <f t="shared" si="10"/>
        <v/>
      </c>
      <c r="F119" s="13"/>
      <c r="G119" s="13"/>
      <c r="H119" s="7"/>
      <c r="I119" s="5"/>
      <c r="J119" s="5"/>
      <c r="K119" s="5"/>
      <c r="L119" s="5"/>
      <c r="M119" s="5"/>
      <c r="N119" s="5"/>
      <c r="O119" s="5"/>
      <c r="P119" s="5"/>
      <c r="Q119" s="7"/>
      <c r="R119" s="61" t="e">
        <f>VLOOKUP(Q119,ตัดปีแสตมป์!$B$10:$F$1000,2,FALSE)</f>
        <v>#N/A</v>
      </c>
      <c r="S119" s="7"/>
      <c r="T119" s="43">
        <f t="shared" si="11"/>
        <v>0</v>
      </c>
      <c r="U119" s="18"/>
      <c r="V119" s="47">
        <f t="shared" si="12"/>
        <v>0</v>
      </c>
      <c r="W119" s="5"/>
      <c r="X119" s="5"/>
    </row>
    <row r="120" spans="1:24" x14ac:dyDescent="0.45">
      <c r="A120" s="7">
        <v>115</v>
      </c>
      <c r="B120" s="70" t="str">
        <f t="shared" si="7"/>
        <v/>
      </c>
      <c r="C120" s="24" t="str">
        <f t="shared" si="8"/>
        <v/>
      </c>
      <c r="D120" s="24" t="str">
        <f t="shared" si="9"/>
        <v/>
      </c>
      <c r="E120" s="24" t="str">
        <f t="shared" si="10"/>
        <v/>
      </c>
      <c r="F120" s="13"/>
      <c r="G120" s="13"/>
      <c r="H120" s="7"/>
      <c r="I120" s="5"/>
      <c r="J120" s="5"/>
      <c r="K120" s="5"/>
      <c r="L120" s="5"/>
      <c r="M120" s="5"/>
      <c r="N120" s="5"/>
      <c r="O120" s="5"/>
      <c r="P120" s="5"/>
      <c r="Q120" s="7"/>
      <c r="R120" s="61" t="e">
        <f>VLOOKUP(Q120,ตัดปีแสตมป์!$B$10:$F$1000,2,FALSE)</f>
        <v>#N/A</v>
      </c>
      <c r="S120" s="7"/>
      <c r="T120" s="43">
        <f t="shared" si="11"/>
        <v>0</v>
      </c>
      <c r="U120" s="18"/>
      <c r="V120" s="47">
        <f t="shared" si="12"/>
        <v>0</v>
      </c>
      <c r="W120" s="5"/>
      <c r="X120" s="5"/>
    </row>
    <row r="121" spans="1:24" x14ac:dyDescent="0.45">
      <c r="A121" s="7">
        <v>116</v>
      </c>
      <c r="B121" s="70" t="str">
        <f t="shared" si="7"/>
        <v/>
      </c>
      <c r="C121" s="24" t="str">
        <f t="shared" si="8"/>
        <v/>
      </c>
      <c r="D121" s="24" t="str">
        <f t="shared" si="9"/>
        <v/>
      </c>
      <c r="E121" s="24" t="str">
        <f t="shared" si="10"/>
        <v/>
      </c>
      <c r="F121" s="13"/>
      <c r="G121" s="13"/>
      <c r="H121" s="7"/>
      <c r="I121" s="5"/>
      <c r="J121" s="5"/>
      <c r="K121" s="5"/>
      <c r="L121" s="5"/>
      <c r="M121" s="5"/>
      <c r="N121" s="5"/>
      <c r="O121" s="5"/>
      <c r="P121" s="5"/>
      <c r="Q121" s="7"/>
      <c r="R121" s="61" t="e">
        <f>VLOOKUP(Q121,ตัดปีแสตมป์!$B$10:$F$1000,2,FALSE)</f>
        <v>#N/A</v>
      </c>
      <c r="S121" s="7"/>
      <c r="T121" s="43">
        <f t="shared" si="11"/>
        <v>0</v>
      </c>
      <c r="U121" s="18"/>
      <c r="V121" s="47">
        <f t="shared" si="12"/>
        <v>0</v>
      </c>
      <c r="W121" s="5"/>
      <c r="X121" s="5"/>
    </row>
    <row r="122" spans="1:24" x14ac:dyDescent="0.45">
      <c r="A122" s="7">
        <v>117</v>
      </c>
      <c r="B122" s="70" t="str">
        <f t="shared" si="7"/>
        <v/>
      </c>
      <c r="C122" s="24" t="str">
        <f t="shared" si="8"/>
        <v/>
      </c>
      <c r="D122" s="24" t="str">
        <f t="shared" si="9"/>
        <v/>
      </c>
      <c r="E122" s="24" t="str">
        <f t="shared" si="10"/>
        <v/>
      </c>
      <c r="F122" s="13"/>
      <c r="G122" s="13"/>
      <c r="H122" s="7"/>
      <c r="I122" s="5"/>
      <c r="J122" s="5"/>
      <c r="K122" s="5"/>
      <c r="L122" s="5"/>
      <c r="M122" s="5"/>
      <c r="N122" s="5"/>
      <c r="O122" s="5"/>
      <c r="P122" s="5"/>
      <c r="Q122" s="7"/>
      <c r="R122" s="61" t="e">
        <f>VLOOKUP(Q122,ตัดปีแสตมป์!$B$10:$F$1000,2,FALSE)</f>
        <v>#N/A</v>
      </c>
      <c r="S122" s="7"/>
      <c r="T122" s="43">
        <f t="shared" si="11"/>
        <v>0</v>
      </c>
      <c r="U122" s="18"/>
      <c r="V122" s="47">
        <f t="shared" si="12"/>
        <v>0</v>
      </c>
      <c r="W122" s="5"/>
      <c r="X122" s="5"/>
    </row>
    <row r="123" spans="1:24" x14ac:dyDescent="0.45">
      <c r="A123" s="7">
        <v>118</v>
      </c>
      <c r="B123" s="70" t="str">
        <f t="shared" si="7"/>
        <v/>
      </c>
      <c r="C123" s="24" t="str">
        <f t="shared" si="8"/>
        <v/>
      </c>
      <c r="D123" s="24" t="str">
        <f t="shared" si="9"/>
        <v/>
      </c>
      <c r="E123" s="24" t="str">
        <f t="shared" si="10"/>
        <v/>
      </c>
      <c r="F123" s="13"/>
      <c r="G123" s="13"/>
      <c r="H123" s="7"/>
      <c r="I123" s="5"/>
      <c r="J123" s="5"/>
      <c r="K123" s="5"/>
      <c r="L123" s="5"/>
      <c r="M123" s="5"/>
      <c r="N123" s="5"/>
      <c r="O123" s="5"/>
      <c r="P123" s="5"/>
      <c r="Q123" s="7"/>
      <c r="R123" s="61" t="e">
        <f>VLOOKUP(Q123,ตัดปีแสตมป์!$B$10:$F$1000,2,FALSE)</f>
        <v>#N/A</v>
      </c>
      <c r="S123" s="7"/>
      <c r="T123" s="43">
        <f t="shared" si="11"/>
        <v>0</v>
      </c>
      <c r="U123" s="18"/>
      <c r="V123" s="47">
        <f t="shared" si="12"/>
        <v>0</v>
      </c>
      <c r="W123" s="5"/>
      <c r="X123" s="5"/>
    </row>
    <row r="124" spans="1:24" ht="21" hidden="1" customHeight="1" x14ac:dyDescent="0.45">
      <c r="A124" s="7">
        <v>119</v>
      </c>
      <c r="B124" s="70" t="str">
        <f t="shared" si="7"/>
        <v/>
      </c>
      <c r="C124" s="24" t="str">
        <f t="shared" si="8"/>
        <v/>
      </c>
      <c r="D124" s="24" t="str">
        <f t="shared" si="9"/>
        <v/>
      </c>
      <c r="E124" s="24" t="str">
        <f t="shared" si="10"/>
        <v/>
      </c>
      <c r="F124" s="13"/>
      <c r="G124" s="13"/>
      <c r="H124" s="7"/>
      <c r="I124" s="5"/>
      <c r="J124" s="5"/>
      <c r="K124" s="5"/>
      <c r="L124" s="5"/>
      <c r="M124" s="5"/>
      <c r="N124" s="5"/>
      <c r="O124" s="5"/>
      <c r="P124" s="5"/>
      <c r="Q124" s="7"/>
      <c r="R124" s="61" t="e">
        <f>VLOOKUP(Q124,ตัดปีแสตมป์!$B$10:$F$1000,2,FALSE)</f>
        <v>#N/A</v>
      </c>
      <c r="S124" s="7"/>
      <c r="T124" s="43">
        <f t="shared" si="11"/>
        <v>0</v>
      </c>
      <c r="U124" s="18"/>
      <c r="V124" s="47">
        <f t="shared" si="12"/>
        <v>0</v>
      </c>
      <c r="W124" s="5"/>
      <c r="X124" s="5"/>
    </row>
    <row r="125" spans="1:24" x14ac:dyDescent="0.45">
      <c r="A125" s="7">
        <v>120</v>
      </c>
      <c r="B125" s="70" t="str">
        <f t="shared" si="7"/>
        <v/>
      </c>
      <c r="C125" s="24" t="str">
        <f t="shared" si="8"/>
        <v/>
      </c>
      <c r="D125" s="24" t="str">
        <f t="shared" si="9"/>
        <v/>
      </c>
      <c r="E125" s="24" t="str">
        <f t="shared" si="10"/>
        <v/>
      </c>
      <c r="F125" s="13"/>
      <c r="G125" s="13"/>
      <c r="H125" s="7"/>
      <c r="I125" s="5"/>
      <c r="J125" s="5"/>
      <c r="K125" s="5"/>
      <c r="L125" s="5"/>
      <c r="M125" s="5"/>
      <c r="N125" s="5"/>
      <c r="O125" s="5"/>
      <c r="P125" s="5"/>
      <c r="Q125" s="7"/>
      <c r="R125" s="61" t="e">
        <f>VLOOKUP(Q125,ตัดปีแสตมป์!$B$10:$F$1000,2,FALSE)</f>
        <v>#N/A</v>
      </c>
      <c r="S125" s="7"/>
      <c r="T125" s="43">
        <f t="shared" si="11"/>
        <v>0</v>
      </c>
      <c r="U125" s="18"/>
      <c r="V125" s="47">
        <f t="shared" si="12"/>
        <v>0</v>
      </c>
      <c r="W125" s="5"/>
      <c r="X125" s="5"/>
    </row>
    <row r="126" spans="1:24" x14ac:dyDescent="0.45">
      <c r="A126" s="7">
        <v>121</v>
      </c>
      <c r="B126" s="70" t="str">
        <f t="shared" si="7"/>
        <v/>
      </c>
      <c r="C126" s="24" t="str">
        <f t="shared" si="8"/>
        <v/>
      </c>
      <c r="D126" s="24" t="str">
        <f t="shared" si="9"/>
        <v/>
      </c>
      <c r="E126" s="24" t="str">
        <f t="shared" si="10"/>
        <v/>
      </c>
      <c r="F126" s="13"/>
      <c r="G126" s="13"/>
      <c r="H126" s="7"/>
      <c r="I126" s="5"/>
      <c r="J126" s="5"/>
      <c r="K126" s="5"/>
      <c r="L126" s="5"/>
      <c r="M126" s="5"/>
      <c r="N126" s="5"/>
      <c r="O126" s="5"/>
      <c r="P126" s="5"/>
      <c r="Q126" s="7"/>
      <c r="R126" s="61" t="e">
        <f>VLOOKUP(Q126,ตัดปีแสตมป์!$B$10:$F$1000,2,FALSE)</f>
        <v>#N/A</v>
      </c>
      <c r="S126" s="7"/>
      <c r="T126" s="43">
        <f t="shared" si="11"/>
        <v>0</v>
      </c>
      <c r="U126" s="18"/>
      <c r="V126" s="47">
        <f t="shared" si="12"/>
        <v>0</v>
      </c>
      <c r="W126" s="5"/>
      <c r="X126" s="5"/>
    </row>
    <row r="127" spans="1:24" x14ac:dyDescent="0.45">
      <c r="A127" s="7">
        <v>122</v>
      </c>
      <c r="B127" s="70" t="str">
        <f t="shared" si="7"/>
        <v/>
      </c>
      <c r="C127" s="24" t="str">
        <f t="shared" si="8"/>
        <v/>
      </c>
      <c r="D127" s="24" t="str">
        <f t="shared" si="9"/>
        <v/>
      </c>
      <c r="E127" s="24" t="str">
        <f t="shared" si="10"/>
        <v/>
      </c>
      <c r="F127" s="13"/>
      <c r="G127" s="13"/>
      <c r="H127" s="7"/>
      <c r="I127" s="5"/>
      <c r="J127" s="5"/>
      <c r="K127" s="5"/>
      <c r="L127" s="5"/>
      <c r="M127" s="5"/>
      <c r="N127" s="5"/>
      <c r="O127" s="5"/>
      <c r="P127" s="5"/>
      <c r="Q127" s="7"/>
      <c r="R127" s="61" t="e">
        <f>VLOOKUP(Q127,ตัดปีแสตมป์!$B$10:$F$1000,2,FALSE)</f>
        <v>#N/A</v>
      </c>
      <c r="S127" s="7"/>
      <c r="T127" s="43">
        <f t="shared" si="11"/>
        <v>0</v>
      </c>
      <c r="U127" s="18"/>
      <c r="V127" s="47">
        <f t="shared" si="12"/>
        <v>0</v>
      </c>
      <c r="W127" s="5"/>
      <c r="X127" s="5"/>
    </row>
    <row r="128" spans="1:24" x14ac:dyDescent="0.45">
      <c r="A128" s="7">
        <v>123</v>
      </c>
      <c r="B128" s="70" t="str">
        <f t="shared" si="7"/>
        <v/>
      </c>
      <c r="C128" s="24" t="str">
        <f t="shared" si="8"/>
        <v/>
      </c>
      <c r="D128" s="24" t="str">
        <f t="shared" si="9"/>
        <v/>
      </c>
      <c r="E128" s="24" t="str">
        <f t="shared" si="10"/>
        <v/>
      </c>
      <c r="F128" s="13"/>
      <c r="G128" s="13"/>
      <c r="H128" s="7"/>
      <c r="I128" s="5"/>
      <c r="J128" s="5"/>
      <c r="K128" s="5"/>
      <c r="L128" s="5"/>
      <c r="M128" s="5"/>
      <c r="N128" s="5"/>
      <c r="O128" s="5"/>
      <c r="P128" s="5"/>
      <c r="Q128" s="7"/>
      <c r="R128" s="61" t="e">
        <f>VLOOKUP(Q128,ตัดปีแสตมป์!$B$10:$F$1000,2,FALSE)</f>
        <v>#N/A</v>
      </c>
      <c r="S128" s="7"/>
      <c r="T128" s="43">
        <f t="shared" si="11"/>
        <v>0</v>
      </c>
      <c r="U128" s="18"/>
      <c r="V128" s="47">
        <f t="shared" si="12"/>
        <v>0</v>
      </c>
      <c r="W128" s="5"/>
      <c r="X128" s="5"/>
    </row>
    <row r="129" spans="1:24" x14ac:dyDescent="0.45">
      <c r="A129" s="7">
        <v>124</v>
      </c>
      <c r="B129" s="70" t="str">
        <f t="shared" si="7"/>
        <v/>
      </c>
      <c r="C129" s="24" t="str">
        <f t="shared" si="8"/>
        <v/>
      </c>
      <c r="D129" s="24" t="str">
        <f t="shared" si="9"/>
        <v/>
      </c>
      <c r="E129" s="24" t="str">
        <f t="shared" si="10"/>
        <v/>
      </c>
      <c r="F129" s="13"/>
      <c r="G129" s="13"/>
      <c r="H129" s="7"/>
      <c r="I129" s="5"/>
      <c r="J129" s="5"/>
      <c r="K129" s="5"/>
      <c r="L129" s="5"/>
      <c r="M129" s="5"/>
      <c r="N129" s="5"/>
      <c r="O129" s="5"/>
      <c r="P129" s="5"/>
      <c r="Q129" s="7"/>
      <c r="R129" s="61" t="e">
        <f>VLOOKUP(Q129,ตัดปีแสตมป์!$B$10:$F$1000,2,FALSE)</f>
        <v>#N/A</v>
      </c>
      <c r="S129" s="7"/>
      <c r="T129" s="43">
        <f t="shared" si="11"/>
        <v>0</v>
      </c>
      <c r="U129" s="18"/>
      <c r="V129" s="47">
        <f t="shared" si="12"/>
        <v>0</v>
      </c>
      <c r="W129" s="5"/>
      <c r="X129" s="5"/>
    </row>
    <row r="130" spans="1:24" x14ac:dyDescent="0.45">
      <c r="A130" s="7">
        <v>125</v>
      </c>
      <c r="B130" s="70" t="str">
        <f t="shared" si="7"/>
        <v/>
      </c>
      <c r="C130" s="24" t="str">
        <f t="shared" si="8"/>
        <v/>
      </c>
      <c r="D130" s="24" t="str">
        <f t="shared" si="9"/>
        <v/>
      </c>
      <c r="E130" s="24" t="str">
        <f t="shared" si="10"/>
        <v/>
      </c>
      <c r="F130" s="13"/>
      <c r="G130" s="13"/>
      <c r="H130" s="7"/>
      <c r="I130" s="5"/>
      <c r="J130" s="5"/>
      <c r="K130" s="5"/>
      <c r="L130" s="5"/>
      <c r="M130" s="5"/>
      <c r="N130" s="5"/>
      <c r="O130" s="5"/>
      <c r="P130" s="5"/>
      <c r="Q130" s="7"/>
      <c r="R130" s="61" t="e">
        <f>VLOOKUP(Q130,ตัดปีแสตมป์!$B$10:$F$1000,2,FALSE)</f>
        <v>#N/A</v>
      </c>
      <c r="S130" s="7"/>
      <c r="T130" s="43">
        <f t="shared" si="11"/>
        <v>0</v>
      </c>
      <c r="U130" s="18"/>
      <c r="V130" s="47">
        <f t="shared" si="12"/>
        <v>0</v>
      </c>
      <c r="W130" s="5"/>
      <c r="X130" s="5"/>
    </row>
    <row r="131" spans="1:24" x14ac:dyDescent="0.45">
      <c r="A131" s="7">
        <v>126</v>
      </c>
      <c r="B131" s="70" t="str">
        <f t="shared" si="7"/>
        <v/>
      </c>
      <c r="C131" s="24" t="str">
        <f t="shared" si="8"/>
        <v/>
      </c>
      <c r="D131" s="24" t="str">
        <f t="shared" si="9"/>
        <v/>
      </c>
      <c r="E131" s="24" t="str">
        <f t="shared" si="10"/>
        <v/>
      </c>
      <c r="F131" s="13"/>
      <c r="G131" s="13"/>
      <c r="H131" s="7"/>
      <c r="I131" s="5"/>
      <c r="J131" s="5"/>
      <c r="K131" s="5"/>
      <c r="L131" s="5"/>
      <c r="M131" s="5"/>
      <c r="N131" s="5"/>
      <c r="O131" s="5"/>
      <c r="P131" s="5"/>
      <c r="Q131" s="7"/>
      <c r="R131" s="61" t="e">
        <f>VLOOKUP(Q131,ตัดปีแสตมป์!$B$10:$F$1000,2,FALSE)</f>
        <v>#N/A</v>
      </c>
      <c r="S131" s="7"/>
      <c r="T131" s="43">
        <f t="shared" si="11"/>
        <v>0</v>
      </c>
      <c r="U131" s="18"/>
      <c r="V131" s="47">
        <f t="shared" si="12"/>
        <v>0</v>
      </c>
      <c r="W131" s="5"/>
      <c r="X131" s="5"/>
    </row>
    <row r="132" spans="1:24" x14ac:dyDescent="0.45">
      <c r="A132" s="7">
        <v>127</v>
      </c>
      <c r="B132" s="70" t="str">
        <f t="shared" si="7"/>
        <v/>
      </c>
      <c r="C132" s="24" t="str">
        <f t="shared" si="8"/>
        <v/>
      </c>
      <c r="D132" s="24" t="str">
        <f t="shared" si="9"/>
        <v/>
      </c>
      <c r="E132" s="24" t="str">
        <f t="shared" si="10"/>
        <v/>
      </c>
      <c r="F132" s="13"/>
      <c r="G132" s="13"/>
      <c r="H132" s="7"/>
      <c r="I132" s="5"/>
      <c r="J132" s="5"/>
      <c r="K132" s="5"/>
      <c r="L132" s="5"/>
      <c r="M132" s="5"/>
      <c r="N132" s="5"/>
      <c r="O132" s="5"/>
      <c r="P132" s="5"/>
      <c r="Q132" s="7"/>
      <c r="R132" s="61" t="e">
        <f>VLOOKUP(Q132,ตัดปีแสตมป์!$B$10:$F$1000,2,FALSE)</f>
        <v>#N/A</v>
      </c>
      <c r="S132" s="7"/>
      <c r="T132" s="43">
        <f t="shared" si="11"/>
        <v>0</v>
      </c>
      <c r="U132" s="18"/>
      <c r="V132" s="47">
        <f t="shared" si="12"/>
        <v>0</v>
      </c>
      <c r="W132" s="5"/>
      <c r="X132" s="5"/>
    </row>
    <row r="133" spans="1:24" x14ac:dyDescent="0.45">
      <c r="A133" s="7">
        <v>128</v>
      </c>
      <c r="B133" s="70" t="str">
        <f t="shared" si="7"/>
        <v/>
      </c>
      <c r="C133" s="24" t="str">
        <f t="shared" si="8"/>
        <v/>
      </c>
      <c r="D133" s="24" t="str">
        <f t="shared" si="9"/>
        <v/>
      </c>
      <c r="E133" s="24" t="str">
        <f t="shared" si="10"/>
        <v/>
      </c>
      <c r="F133" s="13"/>
      <c r="G133" s="13"/>
      <c r="H133" s="7"/>
      <c r="I133" s="5"/>
      <c r="J133" s="5"/>
      <c r="K133" s="5"/>
      <c r="L133" s="5"/>
      <c r="M133" s="5"/>
      <c r="N133" s="5"/>
      <c r="O133" s="5"/>
      <c r="P133" s="5"/>
      <c r="Q133" s="7"/>
      <c r="R133" s="61" t="e">
        <f>VLOOKUP(Q133,ตัดปีแสตมป์!$B$10:$F$1000,2,FALSE)</f>
        <v>#N/A</v>
      </c>
      <c r="S133" s="7"/>
      <c r="T133" s="43">
        <f t="shared" si="11"/>
        <v>0</v>
      </c>
      <c r="U133" s="18"/>
      <c r="V133" s="47">
        <f t="shared" si="12"/>
        <v>0</v>
      </c>
      <c r="W133" s="5"/>
      <c r="X133" s="5"/>
    </row>
    <row r="134" spans="1:24" x14ac:dyDescent="0.45">
      <c r="A134" s="7">
        <v>129</v>
      </c>
      <c r="B134" s="70" t="str">
        <f t="shared" si="7"/>
        <v/>
      </c>
      <c r="C134" s="24" t="str">
        <f t="shared" si="8"/>
        <v/>
      </c>
      <c r="D134" s="24" t="str">
        <f t="shared" si="9"/>
        <v/>
      </c>
      <c r="E134" s="24" t="str">
        <f t="shared" si="10"/>
        <v/>
      </c>
      <c r="F134" s="13"/>
      <c r="G134" s="13"/>
      <c r="H134" s="7"/>
      <c r="I134" s="5"/>
      <c r="J134" s="5"/>
      <c r="K134" s="5"/>
      <c r="L134" s="5"/>
      <c r="M134" s="5"/>
      <c r="N134" s="5"/>
      <c r="O134" s="5"/>
      <c r="P134" s="5"/>
      <c r="Q134" s="7"/>
      <c r="R134" s="61" t="e">
        <f>VLOOKUP(Q134,ตัดปีแสตมป์!$B$10:$F$1000,2,FALSE)</f>
        <v>#N/A</v>
      </c>
      <c r="S134" s="7"/>
      <c r="T134" s="43">
        <f t="shared" si="11"/>
        <v>0</v>
      </c>
      <c r="U134" s="18"/>
      <c r="V134" s="47">
        <f t="shared" si="12"/>
        <v>0</v>
      </c>
      <c r="W134" s="5"/>
      <c r="X134" s="5"/>
    </row>
    <row r="135" spans="1:24" x14ac:dyDescent="0.45">
      <c r="A135" s="7">
        <v>130</v>
      </c>
      <c r="B135" s="70" t="str">
        <f t="shared" ref="B135:B198" si="13">F135&amp;H135&amp;Q135</f>
        <v/>
      </c>
      <c r="C135" s="24" t="str">
        <f t="shared" ref="C135:C198" si="14">I135&amp;F135&amp;H135&amp;Q135</f>
        <v/>
      </c>
      <c r="D135" s="24" t="str">
        <f t="shared" ref="D135:D198" si="15">H135&amp;Q135</f>
        <v/>
      </c>
      <c r="E135" s="24" t="str">
        <f t="shared" ref="E135:E198" si="16">I135&amp;H135&amp;Q135</f>
        <v/>
      </c>
      <c r="F135" s="13"/>
      <c r="G135" s="13"/>
      <c r="H135" s="7"/>
      <c r="I135" s="5"/>
      <c r="J135" s="5"/>
      <c r="K135" s="5"/>
      <c r="L135" s="5"/>
      <c r="M135" s="5"/>
      <c r="N135" s="5"/>
      <c r="O135" s="5"/>
      <c r="P135" s="5"/>
      <c r="Q135" s="7"/>
      <c r="R135" s="61" t="e">
        <f>VLOOKUP(Q135,ตัดปีแสตมป์!$B$10:$F$1000,2,FALSE)</f>
        <v>#N/A</v>
      </c>
      <c r="S135" s="7"/>
      <c r="T135" s="43">
        <f t="shared" si="11"/>
        <v>0</v>
      </c>
      <c r="U135" s="18"/>
      <c r="V135" s="47">
        <f t="shared" si="12"/>
        <v>0</v>
      </c>
      <c r="W135" s="5"/>
      <c r="X135" s="5"/>
    </row>
    <row r="136" spans="1:24" x14ac:dyDescent="0.45">
      <c r="A136" s="7">
        <v>131</v>
      </c>
      <c r="B136" s="70" t="str">
        <f t="shared" si="13"/>
        <v/>
      </c>
      <c r="C136" s="24" t="str">
        <f t="shared" si="14"/>
        <v/>
      </c>
      <c r="D136" s="24" t="str">
        <f t="shared" si="15"/>
        <v/>
      </c>
      <c r="E136" s="24" t="str">
        <f t="shared" si="16"/>
        <v/>
      </c>
      <c r="F136" s="13"/>
      <c r="G136" s="13"/>
      <c r="H136" s="7"/>
      <c r="I136" s="5"/>
      <c r="J136" s="5"/>
      <c r="K136" s="5"/>
      <c r="L136" s="5"/>
      <c r="M136" s="5"/>
      <c r="N136" s="5"/>
      <c r="O136" s="5"/>
      <c r="P136" s="5"/>
      <c r="Q136" s="7"/>
      <c r="R136" s="61" t="e">
        <f>VLOOKUP(Q136,ตัดปีแสตมป์!$B$10:$F$1000,2,FALSE)</f>
        <v>#N/A</v>
      </c>
      <c r="S136" s="7"/>
      <c r="T136" s="43">
        <f t="shared" si="11"/>
        <v>0</v>
      </c>
      <c r="U136" s="18"/>
      <c r="V136" s="47">
        <f t="shared" si="12"/>
        <v>0</v>
      </c>
      <c r="W136" s="5"/>
      <c r="X136" s="5"/>
    </row>
    <row r="137" spans="1:24" x14ac:dyDescent="0.45">
      <c r="A137" s="7">
        <v>132</v>
      </c>
      <c r="B137" s="70" t="str">
        <f t="shared" si="13"/>
        <v/>
      </c>
      <c r="C137" s="24" t="str">
        <f t="shared" si="14"/>
        <v/>
      </c>
      <c r="D137" s="24" t="str">
        <f t="shared" si="15"/>
        <v/>
      </c>
      <c r="E137" s="24" t="str">
        <f t="shared" si="16"/>
        <v/>
      </c>
      <c r="F137" s="13"/>
      <c r="G137" s="13"/>
      <c r="H137" s="7"/>
      <c r="I137" s="5"/>
      <c r="J137" s="5"/>
      <c r="K137" s="5"/>
      <c r="L137" s="5"/>
      <c r="M137" s="5"/>
      <c r="N137" s="5"/>
      <c r="O137" s="5"/>
      <c r="P137" s="5"/>
      <c r="Q137" s="7"/>
      <c r="R137" s="61" t="e">
        <f>VLOOKUP(Q137,ตัดปีแสตมป์!$B$10:$F$1000,2,FALSE)</f>
        <v>#N/A</v>
      </c>
      <c r="S137" s="7"/>
      <c r="T137" s="43">
        <f t="shared" si="11"/>
        <v>0</v>
      </c>
      <c r="U137" s="18"/>
      <c r="V137" s="47">
        <f t="shared" si="12"/>
        <v>0</v>
      </c>
      <c r="W137" s="5"/>
      <c r="X137" s="5"/>
    </row>
    <row r="138" spans="1:24" x14ac:dyDescent="0.45">
      <c r="A138" s="7">
        <v>133</v>
      </c>
      <c r="B138" s="70" t="str">
        <f t="shared" si="13"/>
        <v/>
      </c>
      <c r="C138" s="24" t="str">
        <f t="shared" si="14"/>
        <v/>
      </c>
      <c r="D138" s="24" t="str">
        <f t="shared" si="15"/>
        <v/>
      </c>
      <c r="E138" s="24" t="str">
        <f t="shared" si="16"/>
        <v/>
      </c>
      <c r="F138" s="13"/>
      <c r="G138" s="13"/>
      <c r="H138" s="7"/>
      <c r="I138" s="5"/>
      <c r="J138" s="5"/>
      <c r="K138" s="5"/>
      <c r="L138" s="5"/>
      <c r="M138" s="5"/>
      <c r="N138" s="5"/>
      <c r="O138" s="5"/>
      <c r="P138" s="5"/>
      <c r="Q138" s="7"/>
      <c r="R138" s="61" t="e">
        <f>VLOOKUP(Q138,ตัดปีแสตมป์!$B$10:$F$1000,2,FALSE)</f>
        <v>#N/A</v>
      </c>
      <c r="S138" s="7"/>
      <c r="T138" s="43">
        <f t="shared" si="11"/>
        <v>0</v>
      </c>
      <c r="U138" s="18"/>
      <c r="V138" s="47">
        <f t="shared" si="12"/>
        <v>0</v>
      </c>
      <c r="W138" s="5"/>
      <c r="X138" s="5"/>
    </row>
    <row r="139" spans="1:24" x14ac:dyDescent="0.45">
      <c r="A139" s="7">
        <v>134</v>
      </c>
      <c r="B139" s="70" t="str">
        <f t="shared" si="13"/>
        <v/>
      </c>
      <c r="C139" s="24" t="str">
        <f t="shared" si="14"/>
        <v/>
      </c>
      <c r="D139" s="24" t="str">
        <f t="shared" si="15"/>
        <v/>
      </c>
      <c r="E139" s="24" t="str">
        <f t="shared" si="16"/>
        <v/>
      </c>
      <c r="F139" s="13"/>
      <c r="G139" s="13"/>
      <c r="H139" s="7"/>
      <c r="I139" s="5"/>
      <c r="J139" s="5"/>
      <c r="K139" s="5"/>
      <c r="L139" s="5"/>
      <c r="M139" s="5"/>
      <c r="N139" s="5"/>
      <c r="O139" s="5"/>
      <c r="P139" s="5"/>
      <c r="Q139" s="7"/>
      <c r="R139" s="61" t="e">
        <f>VLOOKUP(Q139,ตัดปีแสตมป์!$B$10:$F$1000,2,FALSE)</f>
        <v>#N/A</v>
      </c>
      <c r="S139" s="7"/>
      <c r="T139" s="43">
        <f t="shared" si="11"/>
        <v>0</v>
      </c>
      <c r="U139" s="18"/>
      <c r="V139" s="47">
        <f t="shared" si="12"/>
        <v>0</v>
      </c>
      <c r="W139" s="5"/>
      <c r="X139" s="5"/>
    </row>
    <row r="140" spans="1:24" x14ac:dyDescent="0.45">
      <c r="A140" s="7">
        <v>135</v>
      </c>
      <c r="B140" s="70" t="str">
        <f t="shared" si="13"/>
        <v/>
      </c>
      <c r="C140" s="24" t="str">
        <f t="shared" si="14"/>
        <v/>
      </c>
      <c r="D140" s="24" t="str">
        <f t="shared" si="15"/>
        <v/>
      </c>
      <c r="E140" s="24" t="str">
        <f t="shared" si="16"/>
        <v/>
      </c>
      <c r="F140" s="13"/>
      <c r="G140" s="13"/>
      <c r="H140" s="7"/>
      <c r="I140" s="5"/>
      <c r="J140" s="5"/>
      <c r="K140" s="5"/>
      <c r="L140" s="5"/>
      <c r="M140" s="5"/>
      <c r="N140" s="5"/>
      <c r="O140" s="5"/>
      <c r="P140" s="5"/>
      <c r="Q140" s="7"/>
      <c r="R140" s="61" t="e">
        <f>VLOOKUP(Q140,ตัดปีแสตมป์!$B$10:$F$1000,2,FALSE)</f>
        <v>#N/A</v>
      </c>
      <c r="S140" s="7"/>
      <c r="T140" s="43">
        <f t="shared" si="11"/>
        <v>0</v>
      </c>
      <c r="U140" s="18"/>
      <c r="V140" s="47">
        <f t="shared" si="12"/>
        <v>0</v>
      </c>
      <c r="W140" s="5"/>
      <c r="X140" s="5"/>
    </row>
    <row r="141" spans="1:24" x14ac:dyDescent="0.45">
      <c r="A141" s="7">
        <v>136</v>
      </c>
      <c r="B141" s="70" t="str">
        <f t="shared" si="13"/>
        <v/>
      </c>
      <c r="C141" s="24" t="str">
        <f t="shared" si="14"/>
        <v/>
      </c>
      <c r="D141" s="24" t="str">
        <f t="shared" si="15"/>
        <v/>
      </c>
      <c r="E141" s="24" t="str">
        <f t="shared" si="16"/>
        <v/>
      </c>
      <c r="F141" s="13"/>
      <c r="G141" s="13"/>
      <c r="H141" s="7"/>
      <c r="I141" s="5"/>
      <c r="J141" s="5"/>
      <c r="K141" s="5"/>
      <c r="L141" s="5"/>
      <c r="M141" s="5"/>
      <c r="N141" s="5"/>
      <c r="O141" s="5"/>
      <c r="P141" s="5"/>
      <c r="Q141" s="7"/>
      <c r="R141" s="61" t="e">
        <f>VLOOKUP(Q141,ตัดปีแสตมป์!$B$10:$F$1000,2,FALSE)</f>
        <v>#N/A</v>
      </c>
      <c r="S141" s="7"/>
      <c r="T141" s="43">
        <f t="shared" si="11"/>
        <v>0</v>
      </c>
      <c r="U141" s="18"/>
      <c r="V141" s="47">
        <f t="shared" si="12"/>
        <v>0</v>
      </c>
      <c r="W141" s="5"/>
      <c r="X141" s="5"/>
    </row>
    <row r="142" spans="1:24" x14ac:dyDescent="0.45">
      <c r="A142" s="7">
        <v>137</v>
      </c>
      <c r="B142" s="70" t="str">
        <f t="shared" si="13"/>
        <v/>
      </c>
      <c r="C142" s="24" t="str">
        <f t="shared" si="14"/>
        <v/>
      </c>
      <c r="D142" s="24" t="str">
        <f t="shared" si="15"/>
        <v/>
      </c>
      <c r="E142" s="24" t="str">
        <f t="shared" si="16"/>
        <v/>
      </c>
      <c r="F142" s="13"/>
      <c r="G142" s="13"/>
      <c r="H142" s="7"/>
      <c r="I142" s="5"/>
      <c r="J142" s="5"/>
      <c r="K142" s="5"/>
      <c r="L142" s="5"/>
      <c r="M142" s="5"/>
      <c r="N142" s="5"/>
      <c r="O142" s="5"/>
      <c r="P142" s="5"/>
      <c r="Q142" s="7"/>
      <c r="R142" s="61" t="e">
        <f>VLOOKUP(Q142,ตัดปีแสตมป์!$B$10:$F$1000,2,FALSE)</f>
        <v>#N/A</v>
      </c>
      <c r="S142" s="7"/>
      <c r="T142" s="43">
        <f t="shared" si="11"/>
        <v>0</v>
      </c>
      <c r="U142" s="18"/>
      <c r="V142" s="47">
        <f t="shared" si="12"/>
        <v>0</v>
      </c>
      <c r="W142" s="5"/>
      <c r="X142" s="5"/>
    </row>
    <row r="143" spans="1:24" x14ac:dyDescent="0.45">
      <c r="A143" s="7">
        <v>138</v>
      </c>
      <c r="B143" s="70" t="str">
        <f t="shared" si="13"/>
        <v/>
      </c>
      <c r="C143" s="24" t="str">
        <f t="shared" si="14"/>
        <v/>
      </c>
      <c r="D143" s="24" t="str">
        <f t="shared" si="15"/>
        <v/>
      </c>
      <c r="E143" s="24" t="str">
        <f t="shared" si="16"/>
        <v/>
      </c>
      <c r="F143" s="13"/>
      <c r="G143" s="13"/>
      <c r="H143" s="7"/>
      <c r="I143" s="5"/>
      <c r="J143" s="5"/>
      <c r="K143" s="5"/>
      <c r="L143" s="5"/>
      <c r="M143" s="5"/>
      <c r="N143" s="5"/>
      <c r="O143" s="5"/>
      <c r="P143" s="5"/>
      <c r="Q143" s="7"/>
      <c r="R143" s="61" t="e">
        <f>VLOOKUP(Q143,ตัดปีแสตมป์!$B$10:$F$1000,2,FALSE)</f>
        <v>#N/A</v>
      </c>
      <c r="S143" s="7"/>
      <c r="T143" s="43">
        <f t="shared" si="11"/>
        <v>0</v>
      </c>
      <c r="U143" s="18"/>
      <c r="V143" s="47">
        <f t="shared" si="12"/>
        <v>0</v>
      </c>
      <c r="W143" s="5"/>
      <c r="X143" s="5"/>
    </row>
    <row r="144" spans="1:24" x14ac:dyDescent="0.45">
      <c r="A144" s="7">
        <v>139</v>
      </c>
      <c r="B144" s="70" t="str">
        <f t="shared" si="13"/>
        <v/>
      </c>
      <c r="C144" s="24" t="str">
        <f t="shared" si="14"/>
        <v/>
      </c>
      <c r="D144" s="24" t="str">
        <f t="shared" si="15"/>
        <v/>
      </c>
      <c r="E144" s="24" t="str">
        <f t="shared" si="16"/>
        <v/>
      </c>
      <c r="F144" s="13"/>
      <c r="G144" s="13"/>
      <c r="H144" s="7"/>
      <c r="I144" s="5"/>
      <c r="J144" s="5"/>
      <c r="K144" s="5"/>
      <c r="L144" s="5"/>
      <c r="M144" s="5"/>
      <c r="N144" s="5"/>
      <c r="O144" s="5"/>
      <c r="P144" s="5"/>
      <c r="Q144" s="7"/>
      <c r="R144" s="61" t="e">
        <f>VLOOKUP(Q144,ตัดปีแสตมป์!$B$10:$F$1000,2,FALSE)</f>
        <v>#N/A</v>
      </c>
      <c r="S144" s="7"/>
      <c r="T144" s="43">
        <f t="shared" si="11"/>
        <v>0</v>
      </c>
      <c r="U144" s="18"/>
      <c r="V144" s="47">
        <f t="shared" si="12"/>
        <v>0</v>
      </c>
      <c r="W144" s="5"/>
      <c r="X144" s="5"/>
    </row>
    <row r="145" spans="1:24" ht="21" hidden="1" customHeight="1" x14ac:dyDescent="0.45">
      <c r="A145" s="7">
        <v>140</v>
      </c>
      <c r="B145" s="70" t="str">
        <f t="shared" si="13"/>
        <v/>
      </c>
      <c r="C145" s="24" t="str">
        <f t="shared" si="14"/>
        <v/>
      </c>
      <c r="D145" s="24" t="str">
        <f t="shared" si="15"/>
        <v/>
      </c>
      <c r="E145" s="24" t="str">
        <f t="shared" si="16"/>
        <v/>
      </c>
      <c r="F145" s="13"/>
      <c r="G145" s="13"/>
      <c r="H145" s="7"/>
      <c r="I145" s="5"/>
      <c r="J145" s="5"/>
      <c r="K145" s="5"/>
      <c r="L145" s="5"/>
      <c r="M145" s="5"/>
      <c r="N145" s="5"/>
      <c r="O145" s="5"/>
      <c r="P145" s="5"/>
      <c r="Q145" s="7"/>
      <c r="R145" s="61" t="e">
        <f>VLOOKUP(Q145,ตัดปีแสตมป์!$B$10:$F$1000,2,FALSE)</f>
        <v>#N/A</v>
      </c>
      <c r="S145" s="7"/>
      <c r="T145" s="43">
        <f t="shared" si="11"/>
        <v>0</v>
      </c>
      <c r="U145" s="18"/>
      <c r="V145" s="47">
        <f t="shared" si="12"/>
        <v>0</v>
      </c>
      <c r="W145" s="5"/>
      <c r="X145" s="5"/>
    </row>
    <row r="146" spans="1:24" x14ac:dyDescent="0.45">
      <c r="A146" s="7">
        <v>141</v>
      </c>
      <c r="B146" s="70" t="str">
        <f t="shared" si="13"/>
        <v/>
      </c>
      <c r="C146" s="24" t="str">
        <f t="shared" si="14"/>
        <v/>
      </c>
      <c r="D146" s="24" t="str">
        <f t="shared" si="15"/>
        <v/>
      </c>
      <c r="E146" s="24" t="str">
        <f t="shared" si="16"/>
        <v/>
      </c>
      <c r="F146" s="13"/>
      <c r="G146" s="13"/>
      <c r="H146" s="7"/>
      <c r="I146" s="5"/>
      <c r="J146" s="5"/>
      <c r="K146" s="5"/>
      <c r="L146" s="5"/>
      <c r="M146" s="5"/>
      <c r="N146" s="5"/>
      <c r="O146" s="5"/>
      <c r="P146" s="5"/>
      <c r="Q146" s="7"/>
      <c r="R146" s="61" t="e">
        <f>VLOOKUP(Q146,ตัดปีแสตมป์!$B$10:$F$1000,2,FALSE)</f>
        <v>#N/A</v>
      </c>
      <c r="S146" s="7"/>
      <c r="T146" s="43">
        <f t="shared" si="11"/>
        <v>0</v>
      </c>
      <c r="U146" s="18"/>
      <c r="V146" s="47">
        <f t="shared" si="12"/>
        <v>0</v>
      </c>
      <c r="W146" s="5"/>
      <c r="X146" s="5"/>
    </row>
    <row r="147" spans="1:24" x14ac:dyDescent="0.45">
      <c r="A147" s="7">
        <v>142</v>
      </c>
      <c r="B147" s="70" t="str">
        <f t="shared" si="13"/>
        <v/>
      </c>
      <c r="C147" s="24" t="str">
        <f t="shared" si="14"/>
        <v/>
      </c>
      <c r="D147" s="24" t="str">
        <f t="shared" si="15"/>
        <v/>
      </c>
      <c r="E147" s="24" t="str">
        <f t="shared" si="16"/>
        <v/>
      </c>
      <c r="F147" s="13"/>
      <c r="G147" s="13"/>
      <c r="H147" s="7"/>
      <c r="I147" s="5"/>
      <c r="J147" s="5"/>
      <c r="K147" s="5"/>
      <c r="L147" s="5"/>
      <c r="M147" s="5"/>
      <c r="N147" s="5"/>
      <c r="O147" s="5"/>
      <c r="P147" s="5"/>
      <c r="Q147" s="7"/>
      <c r="R147" s="61" t="e">
        <f>VLOOKUP(Q147,ตัดปีแสตมป์!$B$10:$F$1000,2,FALSE)</f>
        <v>#N/A</v>
      </c>
      <c r="S147" s="7"/>
      <c r="T147" s="43">
        <f t="shared" si="11"/>
        <v>0</v>
      </c>
      <c r="U147" s="18"/>
      <c r="V147" s="47">
        <f t="shared" si="12"/>
        <v>0</v>
      </c>
      <c r="W147" s="5"/>
      <c r="X147" s="5"/>
    </row>
    <row r="148" spans="1:24" x14ac:dyDescent="0.45">
      <c r="A148" s="7">
        <v>143</v>
      </c>
      <c r="B148" s="70" t="str">
        <f t="shared" si="13"/>
        <v/>
      </c>
      <c r="C148" s="24" t="str">
        <f t="shared" si="14"/>
        <v/>
      </c>
      <c r="D148" s="24" t="str">
        <f t="shared" si="15"/>
        <v/>
      </c>
      <c r="E148" s="24" t="str">
        <f t="shared" si="16"/>
        <v/>
      </c>
      <c r="F148" s="13"/>
      <c r="G148" s="13"/>
      <c r="H148" s="7"/>
      <c r="I148" s="5"/>
      <c r="J148" s="5"/>
      <c r="K148" s="5"/>
      <c r="L148" s="5"/>
      <c r="M148" s="5"/>
      <c r="N148" s="5"/>
      <c r="O148" s="5"/>
      <c r="P148" s="5"/>
      <c r="Q148" s="7"/>
      <c r="R148" s="61" t="e">
        <f>VLOOKUP(Q148,ตัดปีแสตมป์!$B$10:$F$1000,2,FALSE)</f>
        <v>#N/A</v>
      </c>
      <c r="S148" s="7"/>
      <c r="T148" s="43">
        <f t="shared" si="11"/>
        <v>0</v>
      </c>
      <c r="U148" s="18"/>
      <c r="V148" s="47">
        <f t="shared" si="12"/>
        <v>0</v>
      </c>
      <c r="W148" s="5"/>
      <c r="X148" s="5"/>
    </row>
    <row r="149" spans="1:24" x14ac:dyDescent="0.45">
      <c r="A149" s="7">
        <v>144</v>
      </c>
      <c r="B149" s="70" t="str">
        <f t="shared" si="13"/>
        <v/>
      </c>
      <c r="C149" s="24" t="str">
        <f t="shared" si="14"/>
        <v/>
      </c>
      <c r="D149" s="24" t="str">
        <f t="shared" si="15"/>
        <v/>
      </c>
      <c r="E149" s="24" t="str">
        <f t="shared" si="16"/>
        <v/>
      </c>
      <c r="F149" s="13"/>
      <c r="G149" s="13"/>
      <c r="H149" s="7"/>
      <c r="I149" s="5"/>
      <c r="J149" s="5"/>
      <c r="K149" s="5"/>
      <c r="L149" s="5"/>
      <c r="M149" s="5"/>
      <c r="N149" s="5"/>
      <c r="O149" s="5"/>
      <c r="P149" s="5"/>
      <c r="Q149" s="7"/>
      <c r="R149" s="61" t="e">
        <f>VLOOKUP(Q149,ตัดปีแสตมป์!$B$10:$F$1000,2,FALSE)</f>
        <v>#N/A</v>
      </c>
      <c r="S149" s="7"/>
      <c r="T149" s="43">
        <f t="shared" ref="T149:T212" si="17">S149*20000</f>
        <v>0</v>
      </c>
      <c r="U149" s="18"/>
      <c r="V149" s="47">
        <f t="shared" ref="V149:V212" si="18">T149*U149</f>
        <v>0</v>
      </c>
      <c r="W149" s="5"/>
      <c r="X149" s="5"/>
    </row>
    <row r="150" spans="1:24" x14ac:dyDescent="0.45">
      <c r="A150" s="7">
        <v>145</v>
      </c>
      <c r="B150" s="70" t="str">
        <f t="shared" si="13"/>
        <v/>
      </c>
      <c r="C150" s="24" t="str">
        <f t="shared" si="14"/>
        <v/>
      </c>
      <c r="D150" s="24" t="str">
        <f t="shared" si="15"/>
        <v/>
      </c>
      <c r="E150" s="24" t="str">
        <f t="shared" si="16"/>
        <v/>
      </c>
      <c r="F150" s="13"/>
      <c r="G150" s="13"/>
      <c r="H150" s="7"/>
      <c r="I150" s="5"/>
      <c r="J150" s="5"/>
      <c r="K150" s="5"/>
      <c r="L150" s="5"/>
      <c r="M150" s="5"/>
      <c r="N150" s="5"/>
      <c r="O150" s="5"/>
      <c r="P150" s="5"/>
      <c r="Q150" s="7"/>
      <c r="R150" s="61" t="e">
        <f>VLOOKUP(Q150,ตัดปีแสตมป์!$B$10:$F$1000,2,FALSE)</f>
        <v>#N/A</v>
      </c>
      <c r="S150" s="7"/>
      <c r="T150" s="43">
        <f t="shared" si="17"/>
        <v>0</v>
      </c>
      <c r="U150" s="18"/>
      <c r="V150" s="47">
        <f t="shared" si="18"/>
        <v>0</v>
      </c>
      <c r="W150" s="5"/>
      <c r="X150" s="5"/>
    </row>
    <row r="151" spans="1:24" x14ac:dyDescent="0.45">
      <c r="A151" s="7">
        <v>146</v>
      </c>
      <c r="B151" s="70" t="str">
        <f t="shared" si="13"/>
        <v/>
      </c>
      <c r="C151" s="24" t="str">
        <f t="shared" si="14"/>
        <v/>
      </c>
      <c r="D151" s="24" t="str">
        <f t="shared" si="15"/>
        <v/>
      </c>
      <c r="E151" s="24" t="str">
        <f t="shared" si="16"/>
        <v/>
      </c>
      <c r="F151" s="13"/>
      <c r="G151" s="13"/>
      <c r="H151" s="7"/>
      <c r="I151" s="5"/>
      <c r="J151" s="5"/>
      <c r="K151" s="5"/>
      <c r="L151" s="5"/>
      <c r="M151" s="5"/>
      <c r="N151" s="5"/>
      <c r="O151" s="5"/>
      <c r="P151" s="5"/>
      <c r="Q151" s="7"/>
      <c r="R151" s="61" t="e">
        <f>VLOOKUP(Q151,ตัดปีแสตมป์!$B$10:$F$1000,2,FALSE)</f>
        <v>#N/A</v>
      </c>
      <c r="S151" s="7"/>
      <c r="T151" s="43">
        <f t="shared" si="17"/>
        <v>0</v>
      </c>
      <c r="U151" s="18"/>
      <c r="V151" s="47">
        <f t="shared" si="18"/>
        <v>0</v>
      </c>
      <c r="W151" s="5"/>
      <c r="X151" s="5"/>
    </row>
    <row r="152" spans="1:24" x14ac:dyDescent="0.45">
      <c r="A152" s="7">
        <v>147</v>
      </c>
      <c r="B152" s="70" t="str">
        <f t="shared" si="13"/>
        <v/>
      </c>
      <c r="C152" s="24" t="str">
        <f t="shared" si="14"/>
        <v/>
      </c>
      <c r="D152" s="24" t="str">
        <f t="shared" si="15"/>
        <v/>
      </c>
      <c r="E152" s="24" t="str">
        <f t="shared" si="16"/>
        <v/>
      </c>
      <c r="F152" s="13"/>
      <c r="G152" s="13"/>
      <c r="H152" s="7"/>
      <c r="I152" s="5"/>
      <c r="J152" s="5"/>
      <c r="K152" s="5"/>
      <c r="L152" s="5"/>
      <c r="M152" s="5"/>
      <c r="N152" s="5"/>
      <c r="O152" s="5"/>
      <c r="P152" s="5"/>
      <c r="Q152" s="7"/>
      <c r="R152" s="61" t="e">
        <f>VLOOKUP(Q152,ตัดปีแสตมป์!$B$10:$F$1000,2,FALSE)</f>
        <v>#N/A</v>
      </c>
      <c r="S152" s="7"/>
      <c r="T152" s="43">
        <f t="shared" si="17"/>
        <v>0</v>
      </c>
      <c r="U152" s="18"/>
      <c r="V152" s="47">
        <f t="shared" si="18"/>
        <v>0</v>
      </c>
      <c r="W152" s="5"/>
      <c r="X152" s="5"/>
    </row>
    <row r="153" spans="1:24" x14ac:dyDescent="0.45">
      <c r="A153" s="7">
        <v>148</v>
      </c>
      <c r="B153" s="70" t="str">
        <f t="shared" si="13"/>
        <v/>
      </c>
      <c r="C153" s="24" t="str">
        <f t="shared" si="14"/>
        <v/>
      </c>
      <c r="D153" s="24" t="str">
        <f t="shared" si="15"/>
        <v/>
      </c>
      <c r="E153" s="24" t="str">
        <f t="shared" si="16"/>
        <v/>
      </c>
      <c r="F153" s="13"/>
      <c r="G153" s="13"/>
      <c r="H153" s="7"/>
      <c r="I153" s="5"/>
      <c r="J153" s="5"/>
      <c r="K153" s="5"/>
      <c r="L153" s="5"/>
      <c r="M153" s="5"/>
      <c r="N153" s="5"/>
      <c r="O153" s="5"/>
      <c r="P153" s="5"/>
      <c r="Q153" s="7"/>
      <c r="R153" s="61" t="e">
        <f>VLOOKUP(Q153,ตัดปีแสตมป์!$B$10:$F$1000,2,FALSE)</f>
        <v>#N/A</v>
      </c>
      <c r="S153" s="7"/>
      <c r="T153" s="43">
        <f t="shared" si="17"/>
        <v>0</v>
      </c>
      <c r="U153" s="18"/>
      <c r="V153" s="47">
        <f t="shared" si="18"/>
        <v>0</v>
      </c>
      <c r="W153" s="5"/>
      <c r="X153" s="5"/>
    </row>
    <row r="154" spans="1:24" x14ac:dyDescent="0.45">
      <c r="A154" s="7">
        <v>149</v>
      </c>
      <c r="B154" s="70" t="str">
        <f t="shared" si="13"/>
        <v/>
      </c>
      <c r="C154" s="24" t="str">
        <f t="shared" si="14"/>
        <v/>
      </c>
      <c r="D154" s="24" t="str">
        <f t="shared" si="15"/>
        <v/>
      </c>
      <c r="E154" s="24" t="str">
        <f t="shared" si="16"/>
        <v/>
      </c>
      <c r="F154" s="13"/>
      <c r="G154" s="13"/>
      <c r="H154" s="7"/>
      <c r="I154" s="5"/>
      <c r="J154" s="5"/>
      <c r="K154" s="5"/>
      <c r="L154" s="5"/>
      <c r="M154" s="5"/>
      <c r="N154" s="5"/>
      <c r="O154" s="5"/>
      <c r="P154" s="5"/>
      <c r="Q154" s="7"/>
      <c r="R154" s="61" t="e">
        <f>VLOOKUP(Q154,ตัดปีแสตมป์!$B$10:$F$1000,2,FALSE)</f>
        <v>#N/A</v>
      </c>
      <c r="S154" s="7"/>
      <c r="T154" s="43">
        <f t="shared" si="17"/>
        <v>0</v>
      </c>
      <c r="U154" s="18"/>
      <c r="V154" s="47">
        <f t="shared" si="18"/>
        <v>0</v>
      </c>
      <c r="W154" s="5"/>
      <c r="X154" s="5"/>
    </row>
    <row r="155" spans="1:24" x14ac:dyDescent="0.45">
      <c r="A155" s="7">
        <v>150</v>
      </c>
      <c r="B155" s="70" t="str">
        <f t="shared" si="13"/>
        <v/>
      </c>
      <c r="C155" s="24" t="str">
        <f t="shared" si="14"/>
        <v/>
      </c>
      <c r="D155" s="24" t="str">
        <f t="shared" si="15"/>
        <v/>
      </c>
      <c r="E155" s="24" t="str">
        <f t="shared" si="16"/>
        <v/>
      </c>
      <c r="F155" s="13"/>
      <c r="G155" s="13"/>
      <c r="H155" s="7"/>
      <c r="I155" s="5"/>
      <c r="J155" s="5"/>
      <c r="K155" s="5"/>
      <c r="L155" s="5"/>
      <c r="M155" s="5"/>
      <c r="N155" s="5"/>
      <c r="O155" s="5"/>
      <c r="P155" s="5"/>
      <c r="Q155" s="7"/>
      <c r="R155" s="61" t="e">
        <f>VLOOKUP(Q155,ตัดปีแสตมป์!$B$10:$F$1000,2,FALSE)</f>
        <v>#N/A</v>
      </c>
      <c r="S155" s="7"/>
      <c r="T155" s="43">
        <f t="shared" si="17"/>
        <v>0</v>
      </c>
      <c r="U155" s="18"/>
      <c r="V155" s="47">
        <f t="shared" si="18"/>
        <v>0</v>
      </c>
      <c r="W155" s="5"/>
      <c r="X155" s="5"/>
    </row>
    <row r="156" spans="1:24" x14ac:dyDescent="0.45">
      <c r="A156" s="7">
        <v>151</v>
      </c>
      <c r="B156" s="70" t="str">
        <f t="shared" si="13"/>
        <v/>
      </c>
      <c r="C156" s="24" t="str">
        <f t="shared" si="14"/>
        <v/>
      </c>
      <c r="D156" s="24" t="str">
        <f t="shared" si="15"/>
        <v/>
      </c>
      <c r="E156" s="24" t="str">
        <f t="shared" si="16"/>
        <v/>
      </c>
      <c r="F156" s="13"/>
      <c r="G156" s="13"/>
      <c r="H156" s="7"/>
      <c r="I156" s="5"/>
      <c r="J156" s="5"/>
      <c r="K156" s="5"/>
      <c r="L156" s="5"/>
      <c r="M156" s="5"/>
      <c r="N156" s="5"/>
      <c r="O156" s="5"/>
      <c r="P156" s="5"/>
      <c r="Q156" s="7"/>
      <c r="R156" s="61" t="e">
        <f>VLOOKUP(Q156,ตัดปีแสตมป์!$B$10:$F$1000,2,FALSE)</f>
        <v>#N/A</v>
      </c>
      <c r="S156" s="7"/>
      <c r="T156" s="43">
        <f t="shared" si="17"/>
        <v>0</v>
      </c>
      <c r="U156" s="18"/>
      <c r="V156" s="47">
        <f t="shared" si="18"/>
        <v>0</v>
      </c>
      <c r="W156" s="5"/>
      <c r="X156" s="5"/>
    </row>
    <row r="157" spans="1:24" x14ac:dyDescent="0.45">
      <c r="A157" s="7">
        <v>152</v>
      </c>
      <c r="B157" s="70" t="str">
        <f t="shared" si="13"/>
        <v/>
      </c>
      <c r="C157" s="24" t="str">
        <f t="shared" si="14"/>
        <v/>
      </c>
      <c r="D157" s="24" t="str">
        <f t="shared" si="15"/>
        <v/>
      </c>
      <c r="E157" s="24" t="str">
        <f t="shared" si="16"/>
        <v/>
      </c>
      <c r="F157" s="13"/>
      <c r="G157" s="13"/>
      <c r="H157" s="7"/>
      <c r="I157" s="5"/>
      <c r="J157" s="5"/>
      <c r="K157" s="5"/>
      <c r="L157" s="5"/>
      <c r="M157" s="5"/>
      <c r="N157" s="5"/>
      <c r="O157" s="5"/>
      <c r="P157" s="5"/>
      <c r="Q157" s="7"/>
      <c r="R157" s="61" t="e">
        <f>VLOOKUP(Q157,ตัดปีแสตมป์!$B$10:$F$1000,2,FALSE)</f>
        <v>#N/A</v>
      </c>
      <c r="S157" s="7"/>
      <c r="T157" s="43">
        <f t="shared" si="17"/>
        <v>0</v>
      </c>
      <c r="U157" s="18"/>
      <c r="V157" s="47">
        <f t="shared" si="18"/>
        <v>0</v>
      </c>
      <c r="W157" s="5"/>
      <c r="X157" s="5"/>
    </row>
    <row r="158" spans="1:24" x14ac:dyDescent="0.45">
      <c r="A158" s="7">
        <v>153</v>
      </c>
      <c r="B158" s="70" t="str">
        <f t="shared" si="13"/>
        <v/>
      </c>
      <c r="C158" s="24" t="str">
        <f t="shared" si="14"/>
        <v/>
      </c>
      <c r="D158" s="24" t="str">
        <f t="shared" si="15"/>
        <v/>
      </c>
      <c r="E158" s="24" t="str">
        <f t="shared" si="16"/>
        <v/>
      </c>
      <c r="F158" s="13"/>
      <c r="G158" s="13"/>
      <c r="H158" s="7"/>
      <c r="I158" s="5"/>
      <c r="J158" s="5"/>
      <c r="K158" s="5"/>
      <c r="L158" s="5"/>
      <c r="M158" s="5"/>
      <c r="N158" s="5"/>
      <c r="O158" s="5"/>
      <c r="P158" s="5"/>
      <c r="Q158" s="7"/>
      <c r="R158" s="61" t="e">
        <f>VLOOKUP(Q158,ตัดปีแสตมป์!$B$10:$F$1000,2,FALSE)</f>
        <v>#N/A</v>
      </c>
      <c r="S158" s="7"/>
      <c r="T158" s="43">
        <f t="shared" si="17"/>
        <v>0</v>
      </c>
      <c r="U158" s="18"/>
      <c r="V158" s="47">
        <f t="shared" si="18"/>
        <v>0</v>
      </c>
      <c r="W158" s="5"/>
      <c r="X158" s="5"/>
    </row>
    <row r="159" spans="1:24" x14ac:dyDescent="0.45">
      <c r="A159" s="7">
        <v>154</v>
      </c>
      <c r="B159" s="70" t="str">
        <f t="shared" si="13"/>
        <v/>
      </c>
      <c r="C159" s="24" t="str">
        <f t="shared" si="14"/>
        <v/>
      </c>
      <c r="D159" s="24" t="str">
        <f t="shared" si="15"/>
        <v/>
      </c>
      <c r="E159" s="24" t="str">
        <f t="shared" si="16"/>
        <v/>
      </c>
      <c r="F159" s="13"/>
      <c r="G159" s="13"/>
      <c r="H159" s="7"/>
      <c r="I159" s="5"/>
      <c r="J159" s="5"/>
      <c r="K159" s="5"/>
      <c r="L159" s="5"/>
      <c r="M159" s="5"/>
      <c r="N159" s="5"/>
      <c r="O159" s="5"/>
      <c r="P159" s="5"/>
      <c r="Q159" s="7"/>
      <c r="R159" s="61" t="e">
        <f>VLOOKUP(Q159,ตัดปีแสตมป์!$B$10:$F$1000,2,FALSE)</f>
        <v>#N/A</v>
      </c>
      <c r="S159" s="7"/>
      <c r="T159" s="43">
        <f t="shared" si="17"/>
        <v>0</v>
      </c>
      <c r="U159" s="18"/>
      <c r="V159" s="47">
        <f t="shared" si="18"/>
        <v>0</v>
      </c>
      <c r="W159" s="5"/>
      <c r="X159" s="5"/>
    </row>
    <row r="160" spans="1:24" x14ac:dyDescent="0.45">
      <c r="A160" s="7">
        <v>155</v>
      </c>
      <c r="B160" s="70" t="str">
        <f t="shared" si="13"/>
        <v/>
      </c>
      <c r="C160" s="24" t="str">
        <f t="shared" si="14"/>
        <v/>
      </c>
      <c r="D160" s="24" t="str">
        <f t="shared" si="15"/>
        <v/>
      </c>
      <c r="E160" s="24" t="str">
        <f t="shared" si="16"/>
        <v/>
      </c>
      <c r="F160" s="13"/>
      <c r="G160" s="13"/>
      <c r="H160" s="7"/>
      <c r="I160" s="5"/>
      <c r="J160" s="5"/>
      <c r="K160" s="5"/>
      <c r="L160" s="5"/>
      <c r="M160" s="5"/>
      <c r="N160" s="5"/>
      <c r="O160" s="5"/>
      <c r="P160" s="5"/>
      <c r="Q160" s="7"/>
      <c r="R160" s="61" t="e">
        <f>VLOOKUP(Q160,ตัดปีแสตมป์!$B$10:$F$1000,2,FALSE)</f>
        <v>#N/A</v>
      </c>
      <c r="S160" s="7"/>
      <c r="T160" s="43">
        <f t="shared" si="17"/>
        <v>0</v>
      </c>
      <c r="U160" s="18"/>
      <c r="V160" s="47">
        <f t="shared" si="18"/>
        <v>0</v>
      </c>
      <c r="W160" s="5"/>
      <c r="X160" s="5"/>
    </row>
    <row r="161" spans="1:24" x14ac:dyDescent="0.45">
      <c r="A161" s="7">
        <v>156</v>
      </c>
      <c r="B161" s="70" t="str">
        <f t="shared" si="13"/>
        <v/>
      </c>
      <c r="C161" s="24" t="str">
        <f t="shared" si="14"/>
        <v/>
      </c>
      <c r="D161" s="24" t="str">
        <f t="shared" si="15"/>
        <v/>
      </c>
      <c r="E161" s="24" t="str">
        <f t="shared" si="16"/>
        <v/>
      </c>
      <c r="F161" s="13"/>
      <c r="G161" s="13"/>
      <c r="H161" s="7"/>
      <c r="I161" s="5"/>
      <c r="J161" s="5"/>
      <c r="K161" s="5"/>
      <c r="L161" s="5"/>
      <c r="M161" s="5"/>
      <c r="N161" s="5"/>
      <c r="O161" s="5"/>
      <c r="P161" s="5"/>
      <c r="Q161" s="7"/>
      <c r="R161" s="61" t="e">
        <f>VLOOKUP(Q161,ตัดปีแสตมป์!$B$10:$F$1000,2,FALSE)</f>
        <v>#N/A</v>
      </c>
      <c r="S161" s="7"/>
      <c r="T161" s="43">
        <f t="shared" si="17"/>
        <v>0</v>
      </c>
      <c r="U161" s="18"/>
      <c r="V161" s="47">
        <f t="shared" si="18"/>
        <v>0</v>
      </c>
      <c r="W161" s="5"/>
      <c r="X161" s="5"/>
    </row>
    <row r="162" spans="1:24" x14ac:dyDescent="0.45">
      <c r="A162" s="7">
        <v>157</v>
      </c>
      <c r="B162" s="70" t="str">
        <f t="shared" si="13"/>
        <v/>
      </c>
      <c r="C162" s="24" t="str">
        <f t="shared" si="14"/>
        <v/>
      </c>
      <c r="D162" s="24" t="str">
        <f t="shared" si="15"/>
        <v/>
      </c>
      <c r="E162" s="24" t="str">
        <f t="shared" si="16"/>
        <v/>
      </c>
      <c r="F162" s="13"/>
      <c r="G162" s="13"/>
      <c r="H162" s="7"/>
      <c r="I162" s="5"/>
      <c r="J162" s="5"/>
      <c r="K162" s="5"/>
      <c r="L162" s="5"/>
      <c r="M162" s="5"/>
      <c r="N162" s="5"/>
      <c r="O162" s="5"/>
      <c r="P162" s="5"/>
      <c r="Q162" s="7"/>
      <c r="R162" s="61" t="e">
        <f>VLOOKUP(Q162,ตัดปีแสตมป์!$B$10:$F$1000,2,FALSE)</f>
        <v>#N/A</v>
      </c>
      <c r="S162" s="7"/>
      <c r="T162" s="43">
        <f t="shared" si="17"/>
        <v>0</v>
      </c>
      <c r="U162" s="18"/>
      <c r="V162" s="47">
        <f t="shared" si="18"/>
        <v>0</v>
      </c>
      <c r="W162" s="5"/>
      <c r="X162" s="5"/>
    </row>
    <row r="163" spans="1:24" x14ac:dyDescent="0.45">
      <c r="A163" s="7">
        <v>158</v>
      </c>
      <c r="B163" s="70" t="str">
        <f t="shared" si="13"/>
        <v/>
      </c>
      <c r="C163" s="24" t="str">
        <f t="shared" si="14"/>
        <v/>
      </c>
      <c r="D163" s="24" t="str">
        <f t="shared" si="15"/>
        <v/>
      </c>
      <c r="E163" s="24" t="str">
        <f t="shared" si="16"/>
        <v/>
      </c>
      <c r="F163" s="13"/>
      <c r="G163" s="13"/>
      <c r="H163" s="7"/>
      <c r="I163" s="5"/>
      <c r="J163" s="5"/>
      <c r="K163" s="5"/>
      <c r="L163" s="5"/>
      <c r="M163" s="5"/>
      <c r="N163" s="5"/>
      <c r="O163" s="5"/>
      <c r="P163" s="5"/>
      <c r="Q163" s="7"/>
      <c r="R163" s="61" t="e">
        <f>VLOOKUP(Q163,ตัดปีแสตมป์!$B$10:$F$1000,2,FALSE)</f>
        <v>#N/A</v>
      </c>
      <c r="S163" s="7"/>
      <c r="T163" s="43">
        <f t="shared" si="17"/>
        <v>0</v>
      </c>
      <c r="U163" s="18"/>
      <c r="V163" s="47">
        <f t="shared" si="18"/>
        <v>0</v>
      </c>
      <c r="W163" s="5"/>
      <c r="X163" s="5"/>
    </row>
    <row r="164" spans="1:24" x14ac:dyDescent="0.45">
      <c r="A164" s="7">
        <v>159</v>
      </c>
      <c r="B164" s="70" t="str">
        <f t="shared" si="13"/>
        <v/>
      </c>
      <c r="C164" s="24" t="str">
        <f t="shared" si="14"/>
        <v/>
      </c>
      <c r="D164" s="24" t="str">
        <f t="shared" si="15"/>
        <v/>
      </c>
      <c r="E164" s="24" t="str">
        <f t="shared" si="16"/>
        <v/>
      </c>
      <c r="F164" s="13"/>
      <c r="G164" s="13"/>
      <c r="H164" s="7"/>
      <c r="I164" s="5"/>
      <c r="J164" s="5"/>
      <c r="K164" s="5"/>
      <c r="L164" s="5"/>
      <c r="M164" s="5"/>
      <c r="N164" s="5"/>
      <c r="O164" s="5"/>
      <c r="P164" s="5"/>
      <c r="Q164" s="7"/>
      <c r="R164" s="61" t="e">
        <f>VLOOKUP(Q164,ตัดปีแสตมป์!$B$10:$F$1000,2,FALSE)</f>
        <v>#N/A</v>
      </c>
      <c r="S164" s="7"/>
      <c r="T164" s="43">
        <f t="shared" si="17"/>
        <v>0</v>
      </c>
      <c r="U164" s="18"/>
      <c r="V164" s="47">
        <f t="shared" si="18"/>
        <v>0</v>
      </c>
      <c r="W164" s="5"/>
      <c r="X164" s="5"/>
    </row>
    <row r="165" spans="1:24" x14ac:dyDescent="0.45">
      <c r="A165" s="7">
        <v>160</v>
      </c>
      <c r="B165" s="70" t="str">
        <f t="shared" si="13"/>
        <v/>
      </c>
      <c r="C165" s="24" t="str">
        <f t="shared" si="14"/>
        <v/>
      </c>
      <c r="D165" s="24" t="str">
        <f t="shared" si="15"/>
        <v/>
      </c>
      <c r="E165" s="24" t="str">
        <f t="shared" si="16"/>
        <v/>
      </c>
      <c r="F165" s="13"/>
      <c r="G165" s="13"/>
      <c r="H165" s="7"/>
      <c r="I165" s="5"/>
      <c r="J165" s="5"/>
      <c r="K165" s="5"/>
      <c r="L165" s="5"/>
      <c r="M165" s="5"/>
      <c r="N165" s="5"/>
      <c r="O165" s="5"/>
      <c r="P165" s="5"/>
      <c r="Q165" s="7"/>
      <c r="R165" s="61" t="e">
        <f>VLOOKUP(Q165,ตัดปีแสตมป์!$B$10:$F$1000,2,FALSE)</f>
        <v>#N/A</v>
      </c>
      <c r="S165" s="7"/>
      <c r="T165" s="43">
        <f t="shared" si="17"/>
        <v>0</v>
      </c>
      <c r="U165" s="18"/>
      <c r="V165" s="47">
        <f t="shared" si="18"/>
        <v>0</v>
      </c>
      <c r="W165" s="5"/>
      <c r="X165" s="5"/>
    </row>
    <row r="166" spans="1:24" ht="21" hidden="1" customHeight="1" x14ac:dyDescent="0.45">
      <c r="A166" s="7">
        <v>161</v>
      </c>
      <c r="B166" s="70" t="str">
        <f t="shared" si="13"/>
        <v/>
      </c>
      <c r="C166" s="24" t="str">
        <f t="shared" si="14"/>
        <v/>
      </c>
      <c r="D166" s="24" t="str">
        <f t="shared" si="15"/>
        <v/>
      </c>
      <c r="E166" s="24" t="str">
        <f t="shared" si="16"/>
        <v/>
      </c>
      <c r="F166" s="13"/>
      <c r="G166" s="13"/>
      <c r="H166" s="7"/>
      <c r="I166" s="5"/>
      <c r="J166" s="5"/>
      <c r="K166" s="5"/>
      <c r="L166" s="5"/>
      <c r="M166" s="5"/>
      <c r="N166" s="5"/>
      <c r="O166" s="5"/>
      <c r="P166" s="5"/>
      <c r="Q166" s="7"/>
      <c r="R166" s="61" t="e">
        <f>VLOOKUP(Q166,ตัดปีแสตมป์!$B$10:$F$1000,2,FALSE)</f>
        <v>#N/A</v>
      </c>
      <c r="S166" s="7"/>
      <c r="T166" s="43">
        <f t="shared" si="17"/>
        <v>0</v>
      </c>
      <c r="U166" s="18"/>
      <c r="V166" s="47">
        <f t="shared" si="18"/>
        <v>0</v>
      </c>
      <c r="W166" s="5"/>
      <c r="X166" s="5"/>
    </row>
    <row r="167" spans="1:24" x14ac:dyDescent="0.45">
      <c r="A167" s="7">
        <v>162</v>
      </c>
      <c r="B167" s="70" t="str">
        <f t="shared" si="13"/>
        <v/>
      </c>
      <c r="C167" s="24" t="str">
        <f t="shared" si="14"/>
        <v/>
      </c>
      <c r="D167" s="24" t="str">
        <f t="shared" si="15"/>
        <v/>
      </c>
      <c r="E167" s="24" t="str">
        <f t="shared" si="16"/>
        <v/>
      </c>
      <c r="F167" s="13"/>
      <c r="G167" s="13"/>
      <c r="H167" s="7"/>
      <c r="I167" s="5"/>
      <c r="J167" s="5"/>
      <c r="K167" s="5"/>
      <c r="L167" s="5"/>
      <c r="M167" s="5"/>
      <c r="N167" s="5"/>
      <c r="O167" s="5"/>
      <c r="P167" s="5"/>
      <c r="Q167" s="7"/>
      <c r="R167" s="61" t="e">
        <f>VLOOKUP(Q167,ตัดปีแสตมป์!$B$10:$F$1000,2,FALSE)</f>
        <v>#N/A</v>
      </c>
      <c r="S167" s="7"/>
      <c r="T167" s="43">
        <f t="shared" si="17"/>
        <v>0</v>
      </c>
      <c r="U167" s="18"/>
      <c r="V167" s="47">
        <f t="shared" si="18"/>
        <v>0</v>
      </c>
      <c r="W167" s="5"/>
      <c r="X167" s="5"/>
    </row>
    <row r="168" spans="1:24" x14ac:dyDescent="0.45">
      <c r="A168" s="7">
        <v>163</v>
      </c>
      <c r="B168" s="70" t="str">
        <f t="shared" si="13"/>
        <v/>
      </c>
      <c r="C168" s="24" t="str">
        <f t="shared" si="14"/>
        <v/>
      </c>
      <c r="D168" s="24" t="str">
        <f t="shared" si="15"/>
        <v/>
      </c>
      <c r="E168" s="24" t="str">
        <f t="shared" si="16"/>
        <v/>
      </c>
      <c r="F168" s="13"/>
      <c r="G168" s="13"/>
      <c r="H168" s="7"/>
      <c r="I168" s="5"/>
      <c r="J168" s="5"/>
      <c r="K168" s="5"/>
      <c r="L168" s="5"/>
      <c r="M168" s="5"/>
      <c r="N168" s="5"/>
      <c r="O168" s="5"/>
      <c r="P168" s="5"/>
      <c r="Q168" s="7"/>
      <c r="R168" s="61" t="e">
        <f>VLOOKUP(Q168,ตัดปีแสตมป์!$B$10:$F$1000,2,FALSE)</f>
        <v>#N/A</v>
      </c>
      <c r="S168" s="7"/>
      <c r="T168" s="43">
        <f t="shared" si="17"/>
        <v>0</v>
      </c>
      <c r="U168" s="18"/>
      <c r="V168" s="47">
        <f t="shared" si="18"/>
        <v>0</v>
      </c>
      <c r="W168" s="5"/>
      <c r="X168" s="5"/>
    </row>
    <row r="169" spans="1:24" x14ac:dyDescent="0.45">
      <c r="A169" s="7">
        <v>164</v>
      </c>
      <c r="B169" s="70" t="str">
        <f t="shared" si="13"/>
        <v/>
      </c>
      <c r="C169" s="24" t="str">
        <f t="shared" si="14"/>
        <v/>
      </c>
      <c r="D169" s="24" t="str">
        <f t="shared" si="15"/>
        <v/>
      </c>
      <c r="E169" s="24" t="str">
        <f t="shared" si="16"/>
        <v/>
      </c>
      <c r="F169" s="13"/>
      <c r="G169" s="13"/>
      <c r="H169" s="7"/>
      <c r="I169" s="5"/>
      <c r="J169" s="5"/>
      <c r="K169" s="5"/>
      <c r="L169" s="5"/>
      <c r="M169" s="5"/>
      <c r="N169" s="5"/>
      <c r="O169" s="5"/>
      <c r="P169" s="5"/>
      <c r="Q169" s="7"/>
      <c r="R169" s="61" t="e">
        <f>VLOOKUP(Q169,ตัดปีแสตมป์!$B$10:$F$1000,2,FALSE)</f>
        <v>#N/A</v>
      </c>
      <c r="S169" s="7"/>
      <c r="T169" s="43">
        <f t="shared" si="17"/>
        <v>0</v>
      </c>
      <c r="U169" s="18"/>
      <c r="V169" s="47">
        <f t="shared" si="18"/>
        <v>0</v>
      </c>
      <c r="W169" s="5"/>
      <c r="X169" s="5"/>
    </row>
    <row r="170" spans="1:24" x14ac:dyDescent="0.45">
      <c r="A170" s="7">
        <v>165</v>
      </c>
      <c r="B170" s="70" t="str">
        <f t="shared" si="13"/>
        <v/>
      </c>
      <c r="C170" s="24" t="str">
        <f t="shared" si="14"/>
        <v/>
      </c>
      <c r="D170" s="24" t="str">
        <f t="shared" si="15"/>
        <v/>
      </c>
      <c r="E170" s="24" t="str">
        <f t="shared" si="16"/>
        <v/>
      </c>
      <c r="F170" s="13"/>
      <c r="G170" s="13"/>
      <c r="H170" s="7"/>
      <c r="I170" s="5"/>
      <c r="J170" s="5"/>
      <c r="K170" s="5"/>
      <c r="L170" s="5"/>
      <c r="M170" s="5"/>
      <c r="N170" s="5"/>
      <c r="O170" s="5"/>
      <c r="P170" s="5"/>
      <c r="Q170" s="7"/>
      <c r="R170" s="61" t="e">
        <f>VLOOKUP(Q170,ตัดปีแสตมป์!$B$10:$F$1000,2,FALSE)</f>
        <v>#N/A</v>
      </c>
      <c r="S170" s="7"/>
      <c r="T170" s="43">
        <f t="shared" si="17"/>
        <v>0</v>
      </c>
      <c r="U170" s="18"/>
      <c r="V170" s="47">
        <f t="shared" si="18"/>
        <v>0</v>
      </c>
      <c r="W170" s="5"/>
      <c r="X170" s="5"/>
    </row>
    <row r="171" spans="1:24" x14ac:dyDescent="0.45">
      <c r="A171" s="7">
        <v>166</v>
      </c>
      <c r="B171" s="70" t="str">
        <f t="shared" si="13"/>
        <v/>
      </c>
      <c r="C171" s="24" t="str">
        <f t="shared" si="14"/>
        <v/>
      </c>
      <c r="D171" s="24" t="str">
        <f t="shared" si="15"/>
        <v/>
      </c>
      <c r="E171" s="24" t="str">
        <f t="shared" si="16"/>
        <v/>
      </c>
      <c r="F171" s="13"/>
      <c r="G171" s="13"/>
      <c r="H171" s="7"/>
      <c r="I171" s="5"/>
      <c r="J171" s="5"/>
      <c r="K171" s="5"/>
      <c r="L171" s="5"/>
      <c r="M171" s="5"/>
      <c r="N171" s="5"/>
      <c r="O171" s="5"/>
      <c r="P171" s="5"/>
      <c r="Q171" s="7"/>
      <c r="R171" s="61" t="e">
        <f>VLOOKUP(Q171,ตัดปีแสตมป์!$B$10:$F$1000,2,FALSE)</f>
        <v>#N/A</v>
      </c>
      <c r="S171" s="7"/>
      <c r="T171" s="43">
        <f t="shared" si="17"/>
        <v>0</v>
      </c>
      <c r="U171" s="18"/>
      <c r="V171" s="47">
        <f t="shared" si="18"/>
        <v>0</v>
      </c>
      <c r="W171" s="5"/>
      <c r="X171" s="5"/>
    </row>
    <row r="172" spans="1:24" x14ac:dyDescent="0.45">
      <c r="A172" s="7">
        <v>167</v>
      </c>
      <c r="B172" s="70" t="str">
        <f t="shared" si="13"/>
        <v/>
      </c>
      <c r="C172" s="24" t="str">
        <f t="shared" si="14"/>
        <v/>
      </c>
      <c r="D172" s="24" t="str">
        <f t="shared" si="15"/>
        <v/>
      </c>
      <c r="E172" s="24" t="str">
        <f t="shared" si="16"/>
        <v/>
      </c>
      <c r="F172" s="13"/>
      <c r="G172" s="13"/>
      <c r="H172" s="7"/>
      <c r="I172" s="5"/>
      <c r="J172" s="5"/>
      <c r="K172" s="5"/>
      <c r="L172" s="5"/>
      <c r="M172" s="5"/>
      <c r="N172" s="5"/>
      <c r="O172" s="5"/>
      <c r="P172" s="5"/>
      <c r="Q172" s="7"/>
      <c r="R172" s="61" t="e">
        <f>VLOOKUP(Q172,ตัดปีแสตมป์!$B$10:$F$1000,2,FALSE)</f>
        <v>#N/A</v>
      </c>
      <c r="S172" s="7"/>
      <c r="T172" s="43">
        <f t="shared" si="17"/>
        <v>0</v>
      </c>
      <c r="U172" s="18"/>
      <c r="V172" s="47">
        <f t="shared" si="18"/>
        <v>0</v>
      </c>
      <c r="W172" s="5"/>
      <c r="X172" s="5"/>
    </row>
    <row r="173" spans="1:24" x14ac:dyDescent="0.45">
      <c r="A173" s="7">
        <v>168</v>
      </c>
      <c r="B173" s="70" t="str">
        <f t="shared" si="13"/>
        <v/>
      </c>
      <c r="C173" s="24" t="str">
        <f t="shared" si="14"/>
        <v/>
      </c>
      <c r="D173" s="24" t="str">
        <f t="shared" si="15"/>
        <v/>
      </c>
      <c r="E173" s="24" t="str">
        <f t="shared" si="16"/>
        <v/>
      </c>
      <c r="F173" s="13"/>
      <c r="G173" s="13"/>
      <c r="H173" s="7"/>
      <c r="I173" s="5"/>
      <c r="J173" s="5"/>
      <c r="K173" s="5"/>
      <c r="L173" s="5"/>
      <c r="M173" s="5"/>
      <c r="N173" s="5"/>
      <c r="O173" s="5"/>
      <c r="P173" s="5"/>
      <c r="Q173" s="7"/>
      <c r="R173" s="61" t="e">
        <f>VLOOKUP(Q173,ตัดปีแสตมป์!$B$10:$F$1000,2,FALSE)</f>
        <v>#N/A</v>
      </c>
      <c r="S173" s="7"/>
      <c r="T173" s="43">
        <f t="shared" si="17"/>
        <v>0</v>
      </c>
      <c r="U173" s="18"/>
      <c r="V173" s="47">
        <f t="shared" si="18"/>
        <v>0</v>
      </c>
      <c r="W173" s="5"/>
      <c r="X173" s="5"/>
    </row>
    <row r="174" spans="1:24" x14ac:dyDescent="0.45">
      <c r="A174" s="7">
        <v>169</v>
      </c>
      <c r="B174" s="70" t="str">
        <f t="shared" si="13"/>
        <v/>
      </c>
      <c r="C174" s="24" t="str">
        <f t="shared" si="14"/>
        <v/>
      </c>
      <c r="D174" s="24" t="str">
        <f t="shared" si="15"/>
        <v/>
      </c>
      <c r="E174" s="24" t="str">
        <f t="shared" si="16"/>
        <v/>
      </c>
      <c r="F174" s="13"/>
      <c r="G174" s="13"/>
      <c r="H174" s="7"/>
      <c r="I174" s="5"/>
      <c r="J174" s="5"/>
      <c r="K174" s="5"/>
      <c r="L174" s="5"/>
      <c r="M174" s="5"/>
      <c r="N174" s="5"/>
      <c r="O174" s="5"/>
      <c r="P174" s="5"/>
      <c r="Q174" s="7"/>
      <c r="R174" s="61" t="e">
        <f>VLOOKUP(Q174,ตัดปีแสตมป์!$B$10:$F$1000,2,FALSE)</f>
        <v>#N/A</v>
      </c>
      <c r="S174" s="7"/>
      <c r="T174" s="43">
        <f t="shared" si="17"/>
        <v>0</v>
      </c>
      <c r="U174" s="18"/>
      <c r="V174" s="47">
        <f t="shared" si="18"/>
        <v>0</v>
      </c>
      <c r="W174" s="5"/>
      <c r="X174" s="5"/>
    </row>
    <row r="175" spans="1:24" x14ac:dyDescent="0.45">
      <c r="A175" s="7">
        <v>170</v>
      </c>
      <c r="B175" s="70" t="str">
        <f t="shared" si="13"/>
        <v/>
      </c>
      <c r="C175" s="24" t="str">
        <f t="shared" si="14"/>
        <v/>
      </c>
      <c r="D175" s="24" t="str">
        <f t="shared" si="15"/>
        <v/>
      </c>
      <c r="E175" s="24" t="str">
        <f t="shared" si="16"/>
        <v/>
      </c>
      <c r="F175" s="13"/>
      <c r="G175" s="13"/>
      <c r="H175" s="7"/>
      <c r="I175" s="5"/>
      <c r="J175" s="5"/>
      <c r="K175" s="5"/>
      <c r="L175" s="5"/>
      <c r="M175" s="5"/>
      <c r="N175" s="5"/>
      <c r="O175" s="5"/>
      <c r="P175" s="5"/>
      <c r="Q175" s="7"/>
      <c r="R175" s="61" t="e">
        <f>VLOOKUP(Q175,ตัดปีแสตมป์!$B$10:$F$1000,2,FALSE)</f>
        <v>#N/A</v>
      </c>
      <c r="S175" s="7"/>
      <c r="T175" s="43">
        <f t="shared" si="17"/>
        <v>0</v>
      </c>
      <c r="U175" s="18"/>
      <c r="V175" s="47">
        <f t="shared" si="18"/>
        <v>0</v>
      </c>
      <c r="W175" s="5"/>
      <c r="X175" s="5"/>
    </row>
    <row r="176" spans="1:24" x14ac:dyDescent="0.45">
      <c r="A176" s="7">
        <v>171</v>
      </c>
      <c r="B176" s="70" t="str">
        <f t="shared" si="13"/>
        <v/>
      </c>
      <c r="C176" s="24" t="str">
        <f t="shared" si="14"/>
        <v/>
      </c>
      <c r="D176" s="24" t="str">
        <f t="shared" si="15"/>
        <v/>
      </c>
      <c r="E176" s="24" t="str">
        <f t="shared" si="16"/>
        <v/>
      </c>
      <c r="F176" s="13"/>
      <c r="G176" s="13"/>
      <c r="H176" s="7"/>
      <c r="I176" s="5"/>
      <c r="J176" s="5"/>
      <c r="K176" s="5"/>
      <c r="L176" s="5"/>
      <c r="M176" s="5"/>
      <c r="N176" s="5"/>
      <c r="O176" s="5"/>
      <c r="P176" s="5"/>
      <c r="Q176" s="7"/>
      <c r="R176" s="61" t="e">
        <f>VLOOKUP(Q176,ตัดปีแสตมป์!$B$10:$F$1000,2,FALSE)</f>
        <v>#N/A</v>
      </c>
      <c r="S176" s="7"/>
      <c r="T176" s="43">
        <f t="shared" si="17"/>
        <v>0</v>
      </c>
      <c r="U176" s="18"/>
      <c r="V176" s="47">
        <f t="shared" si="18"/>
        <v>0</v>
      </c>
      <c r="W176" s="5"/>
      <c r="X176" s="5"/>
    </row>
    <row r="177" spans="1:24" x14ac:dyDescent="0.45">
      <c r="A177" s="7">
        <v>172</v>
      </c>
      <c r="B177" s="70" t="str">
        <f t="shared" si="13"/>
        <v/>
      </c>
      <c r="C177" s="24" t="str">
        <f t="shared" si="14"/>
        <v/>
      </c>
      <c r="D177" s="24" t="str">
        <f t="shared" si="15"/>
        <v/>
      </c>
      <c r="E177" s="24" t="str">
        <f t="shared" si="16"/>
        <v/>
      </c>
      <c r="F177" s="13"/>
      <c r="G177" s="13"/>
      <c r="H177" s="7"/>
      <c r="I177" s="5"/>
      <c r="J177" s="5"/>
      <c r="K177" s="5"/>
      <c r="L177" s="5"/>
      <c r="M177" s="5"/>
      <c r="N177" s="5"/>
      <c r="O177" s="5"/>
      <c r="P177" s="5"/>
      <c r="Q177" s="7"/>
      <c r="R177" s="61" t="e">
        <f>VLOOKUP(Q177,ตัดปีแสตมป์!$B$10:$F$1000,2,FALSE)</f>
        <v>#N/A</v>
      </c>
      <c r="S177" s="7"/>
      <c r="T177" s="43">
        <f t="shared" si="17"/>
        <v>0</v>
      </c>
      <c r="U177" s="18"/>
      <c r="V177" s="47">
        <f t="shared" si="18"/>
        <v>0</v>
      </c>
      <c r="W177" s="5"/>
      <c r="X177" s="5"/>
    </row>
    <row r="178" spans="1:24" x14ac:dyDescent="0.45">
      <c r="A178" s="7">
        <v>173</v>
      </c>
      <c r="B178" s="70" t="str">
        <f t="shared" si="13"/>
        <v/>
      </c>
      <c r="C178" s="24" t="str">
        <f t="shared" si="14"/>
        <v/>
      </c>
      <c r="D178" s="24" t="str">
        <f t="shared" si="15"/>
        <v/>
      </c>
      <c r="E178" s="24" t="str">
        <f t="shared" si="16"/>
        <v/>
      </c>
      <c r="F178" s="13"/>
      <c r="G178" s="13"/>
      <c r="H178" s="7"/>
      <c r="I178" s="5"/>
      <c r="J178" s="5"/>
      <c r="K178" s="5"/>
      <c r="L178" s="5"/>
      <c r="M178" s="5"/>
      <c r="N178" s="5"/>
      <c r="O178" s="5"/>
      <c r="P178" s="5"/>
      <c r="Q178" s="7"/>
      <c r="R178" s="61" t="e">
        <f>VLOOKUP(Q178,ตัดปีแสตมป์!$B$10:$F$1000,2,FALSE)</f>
        <v>#N/A</v>
      </c>
      <c r="S178" s="7"/>
      <c r="T178" s="43">
        <f t="shared" si="17"/>
        <v>0</v>
      </c>
      <c r="U178" s="18"/>
      <c r="V178" s="47">
        <f t="shared" si="18"/>
        <v>0</v>
      </c>
      <c r="W178" s="5"/>
      <c r="X178" s="5"/>
    </row>
    <row r="179" spans="1:24" x14ac:dyDescent="0.45">
      <c r="A179" s="7">
        <v>174</v>
      </c>
      <c r="B179" s="70" t="str">
        <f t="shared" si="13"/>
        <v/>
      </c>
      <c r="C179" s="24" t="str">
        <f t="shared" si="14"/>
        <v/>
      </c>
      <c r="D179" s="24" t="str">
        <f t="shared" si="15"/>
        <v/>
      </c>
      <c r="E179" s="24" t="str">
        <f t="shared" si="16"/>
        <v/>
      </c>
      <c r="F179" s="13"/>
      <c r="G179" s="13"/>
      <c r="H179" s="7"/>
      <c r="I179" s="5"/>
      <c r="J179" s="5"/>
      <c r="K179" s="5"/>
      <c r="L179" s="5"/>
      <c r="M179" s="5"/>
      <c r="N179" s="5"/>
      <c r="O179" s="5"/>
      <c r="P179" s="5"/>
      <c r="Q179" s="7"/>
      <c r="R179" s="61" t="e">
        <f>VLOOKUP(Q179,ตัดปีแสตมป์!$B$10:$F$1000,2,FALSE)</f>
        <v>#N/A</v>
      </c>
      <c r="S179" s="7"/>
      <c r="T179" s="43">
        <f t="shared" si="17"/>
        <v>0</v>
      </c>
      <c r="U179" s="18"/>
      <c r="V179" s="47">
        <f t="shared" si="18"/>
        <v>0</v>
      </c>
      <c r="W179" s="5"/>
      <c r="X179" s="5"/>
    </row>
    <row r="180" spans="1:24" x14ac:dyDescent="0.45">
      <c r="A180" s="7">
        <v>175</v>
      </c>
      <c r="B180" s="70" t="str">
        <f t="shared" si="13"/>
        <v/>
      </c>
      <c r="C180" s="24" t="str">
        <f t="shared" si="14"/>
        <v/>
      </c>
      <c r="D180" s="24" t="str">
        <f t="shared" si="15"/>
        <v/>
      </c>
      <c r="E180" s="24" t="str">
        <f t="shared" si="16"/>
        <v/>
      </c>
      <c r="F180" s="13"/>
      <c r="G180" s="13"/>
      <c r="H180" s="7"/>
      <c r="I180" s="5"/>
      <c r="J180" s="5"/>
      <c r="K180" s="5"/>
      <c r="L180" s="5"/>
      <c r="M180" s="5"/>
      <c r="N180" s="5"/>
      <c r="O180" s="5"/>
      <c r="P180" s="5"/>
      <c r="Q180" s="7"/>
      <c r="R180" s="61" t="e">
        <f>VLOOKUP(Q180,ตัดปีแสตมป์!$B$10:$F$1000,2,FALSE)</f>
        <v>#N/A</v>
      </c>
      <c r="S180" s="7"/>
      <c r="T180" s="43">
        <f t="shared" si="17"/>
        <v>0</v>
      </c>
      <c r="U180" s="18"/>
      <c r="V180" s="47">
        <f t="shared" si="18"/>
        <v>0</v>
      </c>
      <c r="W180" s="5"/>
      <c r="X180" s="5"/>
    </row>
    <row r="181" spans="1:24" x14ac:dyDescent="0.45">
      <c r="A181" s="7">
        <v>176</v>
      </c>
      <c r="B181" s="70" t="str">
        <f t="shared" si="13"/>
        <v/>
      </c>
      <c r="C181" s="24" t="str">
        <f t="shared" si="14"/>
        <v/>
      </c>
      <c r="D181" s="24" t="str">
        <f t="shared" si="15"/>
        <v/>
      </c>
      <c r="E181" s="24" t="str">
        <f t="shared" si="16"/>
        <v/>
      </c>
      <c r="F181" s="13"/>
      <c r="G181" s="13"/>
      <c r="H181" s="7"/>
      <c r="I181" s="5"/>
      <c r="J181" s="5"/>
      <c r="K181" s="5"/>
      <c r="L181" s="5"/>
      <c r="M181" s="5"/>
      <c r="N181" s="5"/>
      <c r="O181" s="5"/>
      <c r="P181" s="5"/>
      <c r="Q181" s="7"/>
      <c r="R181" s="61" t="e">
        <f>VLOOKUP(Q181,ตัดปีแสตมป์!$B$10:$F$1000,2,FALSE)</f>
        <v>#N/A</v>
      </c>
      <c r="S181" s="7"/>
      <c r="T181" s="43">
        <f t="shared" si="17"/>
        <v>0</v>
      </c>
      <c r="U181" s="18"/>
      <c r="V181" s="47">
        <f t="shared" si="18"/>
        <v>0</v>
      </c>
      <c r="W181" s="5"/>
      <c r="X181" s="5"/>
    </row>
    <row r="182" spans="1:24" x14ac:dyDescent="0.45">
      <c r="A182" s="7">
        <v>177</v>
      </c>
      <c r="B182" s="70" t="str">
        <f t="shared" si="13"/>
        <v/>
      </c>
      <c r="C182" s="24" t="str">
        <f t="shared" si="14"/>
        <v/>
      </c>
      <c r="D182" s="24" t="str">
        <f t="shared" si="15"/>
        <v/>
      </c>
      <c r="E182" s="24" t="str">
        <f t="shared" si="16"/>
        <v/>
      </c>
      <c r="F182" s="13"/>
      <c r="G182" s="13"/>
      <c r="H182" s="7"/>
      <c r="I182" s="5"/>
      <c r="J182" s="5"/>
      <c r="K182" s="5"/>
      <c r="L182" s="5"/>
      <c r="M182" s="5"/>
      <c r="N182" s="5"/>
      <c r="O182" s="5"/>
      <c r="P182" s="5"/>
      <c r="Q182" s="7"/>
      <c r="R182" s="61" t="e">
        <f>VLOOKUP(Q182,ตัดปีแสตมป์!$B$10:$F$1000,2,FALSE)</f>
        <v>#N/A</v>
      </c>
      <c r="S182" s="7"/>
      <c r="T182" s="43">
        <f t="shared" si="17"/>
        <v>0</v>
      </c>
      <c r="U182" s="18"/>
      <c r="V182" s="47">
        <f t="shared" si="18"/>
        <v>0</v>
      </c>
      <c r="W182" s="5"/>
      <c r="X182" s="5"/>
    </row>
    <row r="183" spans="1:24" x14ac:dyDescent="0.45">
      <c r="A183" s="7">
        <v>178</v>
      </c>
      <c r="B183" s="70" t="str">
        <f t="shared" si="13"/>
        <v/>
      </c>
      <c r="C183" s="24" t="str">
        <f t="shared" si="14"/>
        <v/>
      </c>
      <c r="D183" s="24" t="str">
        <f t="shared" si="15"/>
        <v/>
      </c>
      <c r="E183" s="24" t="str">
        <f t="shared" si="16"/>
        <v/>
      </c>
      <c r="F183" s="13"/>
      <c r="G183" s="13"/>
      <c r="H183" s="7"/>
      <c r="I183" s="5"/>
      <c r="J183" s="5"/>
      <c r="K183" s="5"/>
      <c r="L183" s="5"/>
      <c r="M183" s="5"/>
      <c r="N183" s="5"/>
      <c r="O183" s="5"/>
      <c r="P183" s="5"/>
      <c r="Q183" s="7"/>
      <c r="R183" s="61" t="e">
        <f>VLOOKUP(Q183,ตัดปีแสตมป์!$B$10:$F$1000,2,FALSE)</f>
        <v>#N/A</v>
      </c>
      <c r="S183" s="7"/>
      <c r="T183" s="43">
        <f t="shared" si="17"/>
        <v>0</v>
      </c>
      <c r="U183" s="18"/>
      <c r="V183" s="47">
        <f t="shared" si="18"/>
        <v>0</v>
      </c>
      <c r="W183" s="5"/>
      <c r="X183" s="5"/>
    </row>
    <row r="184" spans="1:24" x14ac:dyDescent="0.45">
      <c r="A184" s="7">
        <v>179</v>
      </c>
      <c r="B184" s="70" t="str">
        <f t="shared" si="13"/>
        <v/>
      </c>
      <c r="C184" s="24" t="str">
        <f t="shared" si="14"/>
        <v/>
      </c>
      <c r="D184" s="24" t="str">
        <f t="shared" si="15"/>
        <v/>
      </c>
      <c r="E184" s="24" t="str">
        <f t="shared" si="16"/>
        <v/>
      </c>
      <c r="F184" s="13"/>
      <c r="G184" s="13"/>
      <c r="H184" s="7"/>
      <c r="I184" s="5"/>
      <c r="J184" s="5"/>
      <c r="K184" s="5"/>
      <c r="L184" s="5"/>
      <c r="M184" s="5"/>
      <c r="N184" s="5"/>
      <c r="O184" s="5"/>
      <c r="P184" s="5"/>
      <c r="Q184" s="7"/>
      <c r="R184" s="61" t="e">
        <f>VLOOKUP(Q184,ตัดปีแสตมป์!$B$10:$F$1000,2,FALSE)</f>
        <v>#N/A</v>
      </c>
      <c r="S184" s="7"/>
      <c r="T184" s="43">
        <f t="shared" si="17"/>
        <v>0</v>
      </c>
      <c r="U184" s="18"/>
      <c r="V184" s="47">
        <f t="shared" si="18"/>
        <v>0</v>
      </c>
      <c r="W184" s="5"/>
      <c r="X184" s="5"/>
    </row>
    <row r="185" spans="1:24" x14ac:dyDescent="0.45">
      <c r="A185" s="7">
        <v>180</v>
      </c>
      <c r="B185" s="70" t="str">
        <f t="shared" si="13"/>
        <v/>
      </c>
      <c r="C185" s="24" t="str">
        <f t="shared" si="14"/>
        <v/>
      </c>
      <c r="D185" s="24" t="str">
        <f t="shared" si="15"/>
        <v/>
      </c>
      <c r="E185" s="24" t="str">
        <f t="shared" si="16"/>
        <v/>
      </c>
      <c r="F185" s="13"/>
      <c r="G185" s="13"/>
      <c r="H185" s="7"/>
      <c r="I185" s="5"/>
      <c r="J185" s="5"/>
      <c r="K185" s="5"/>
      <c r="L185" s="5"/>
      <c r="M185" s="5"/>
      <c r="N185" s="5"/>
      <c r="O185" s="5"/>
      <c r="P185" s="5"/>
      <c r="Q185" s="7"/>
      <c r="R185" s="61" t="e">
        <f>VLOOKUP(Q185,ตัดปีแสตมป์!$B$10:$F$1000,2,FALSE)</f>
        <v>#N/A</v>
      </c>
      <c r="S185" s="7"/>
      <c r="T185" s="43">
        <f t="shared" si="17"/>
        <v>0</v>
      </c>
      <c r="U185" s="18"/>
      <c r="V185" s="47">
        <f t="shared" si="18"/>
        <v>0</v>
      </c>
      <c r="W185" s="5"/>
      <c r="X185" s="5"/>
    </row>
    <row r="186" spans="1:24" x14ac:dyDescent="0.45">
      <c r="A186" s="7">
        <v>181</v>
      </c>
      <c r="B186" s="70" t="str">
        <f t="shared" si="13"/>
        <v/>
      </c>
      <c r="C186" s="24" t="str">
        <f t="shared" si="14"/>
        <v/>
      </c>
      <c r="D186" s="24" t="str">
        <f t="shared" si="15"/>
        <v/>
      </c>
      <c r="E186" s="24" t="str">
        <f t="shared" si="16"/>
        <v/>
      </c>
      <c r="F186" s="13"/>
      <c r="G186" s="13"/>
      <c r="H186" s="7"/>
      <c r="I186" s="5"/>
      <c r="J186" s="5"/>
      <c r="K186" s="5"/>
      <c r="L186" s="5"/>
      <c r="M186" s="5"/>
      <c r="N186" s="5"/>
      <c r="O186" s="5"/>
      <c r="P186" s="5"/>
      <c r="Q186" s="7"/>
      <c r="R186" s="61" t="e">
        <f>VLOOKUP(Q186,ตัดปีแสตมป์!$B$10:$F$1000,2,FALSE)</f>
        <v>#N/A</v>
      </c>
      <c r="S186" s="7"/>
      <c r="T186" s="43">
        <f t="shared" si="17"/>
        <v>0</v>
      </c>
      <c r="U186" s="18"/>
      <c r="V186" s="47">
        <f t="shared" si="18"/>
        <v>0</v>
      </c>
      <c r="W186" s="5"/>
      <c r="X186" s="5"/>
    </row>
    <row r="187" spans="1:24" x14ac:dyDescent="0.45">
      <c r="A187" s="7">
        <v>182</v>
      </c>
      <c r="B187" s="70" t="str">
        <f t="shared" si="13"/>
        <v/>
      </c>
      <c r="C187" s="24" t="str">
        <f t="shared" si="14"/>
        <v/>
      </c>
      <c r="D187" s="24" t="str">
        <f t="shared" si="15"/>
        <v/>
      </c>
      <c r="E187" s="24" t="str">
        <f t="shared" si="16"/>
        <v/>
      </c>
      <c r="F187" s="13"/>
      <c r="G187" s="13"/>
      <c r="H187" s="7"/>
      <c r="I187" s="5"/>
      <c r="J187" s="5"/>
      <c r="K187" s="5"/>
      <c r="L187" s="5"/>
      <c r="M187" s="5"/>
      <c r="N187" s="5"/>
      <c r="O187" s="5"/>
      <c r="P187" s="5"/>
      <c r="Q187" s="7"/>
      <c r="R187" s="61" t="e">
        <f>VLOOKUP(Q187,ตัดปีแสตมป์!$B$10:$F$1000,2,FALSE)</f>
        <v>#N/A</v>
      </c>
      <c r="S187" s="7"/>
      <c r="T187" s="43">
        <f t="shared" si="17"/>
        <v>0</v>
      </c>
      <c r="U187" s="18"/>
      <c r="V187" s="47">
        <f t="shared" si="18"/>
        <v>0</v>
      </c>
      <c r="W187" s="5"/>
      <c r="X187" s="5"/>
    </row>
    <row r="188" spans="1:24" x14ac:dyDescent="0.45">
      <c r="A188" s="7">
        <v>183</v>
      </c>
      <c r="B188" s="70" t="str">
        <f t="shared" si="13"/>
        <v/>
      </c>
      <c r="C188" s="24" t="str">
        <f t="shared" si="14"/>
        <v/>
      </c>
      <c r="D188" s="24" t="str">
        <f t="shared" si="15"/>
        <v/>
      </c>
      <c r="E188" s="24" t="str">
        <f t="shared" si="16"/>
        <v/>
      </c>
      <c r="F188" s="13"/>
      <c r="G188" s="13"/>
      <c r="H188" s="7"/>
      <c r="I188" s="5"/>
      <c r="J188" s="5"/>
      <c r="K188" s="5"/>
      <c r="L188" s="5"/>
      <c r="M188" s="5"/>
      <c r="N188" s="5"/>
      <c r="O188" s="5"/>
      <c r="P188" s="5"/>
      <c r="Q188" s="7"/>
      <c r="R188" s="61" t="e">
        <f>VLOOKUP(Q188,ตัดปีแสตมป์!$B$10:$F$1000,2,FALSE)</f>
        <v>#N/A</v>
      </c>
      <c r="S188" s="7"/>
      <c r="T188" s="43">
        <f t="shared" si="17"/>
        <v>0</v>
      </c>
      <c r="U188" s="18"/>
      <c r="V188" s="47">
        <f t="shared" si="18"/>
        <v>0</v>
      </c>
      <c r="W188" s="5"/>
      <c r="X188" s="5"/>
    </row>
    <row r="189" spans="1:24" x14ac:dyDescent="0.45">
      <c r="A189" s="7">
        <v>184</v>
      </c>
      <c r="B189" s="70" t="str">
        <f t="shared" si="13"/>
        <v/>
      </c>
      <c r="C189" s="24" t="str">
        <f t="shared" si="14"/>
        <v/>
      </c>
      <c r="D189" s="24" t="str">
        <f t="shared" si="15"/>
        <v/>
      </c>
      <c r="E189" s="24" t="str">
        <f t="shared" si="16"/>
        <v/>
      </c>
      <c r="F189" s="13"/>
      <c r="G189" s="13"/>
      <c r="H189" s="7"/>
      <c r="I189" s="5"/>
      <c r="J189" s="5"/>
      <c r="K189" s="5"/>
      <c r="L189" s="5"/>
      <c r="M189" s="5"/>
      <c r="N189" s="5"/>
      <c r="O189" s="5"/>
      <c r="P189" s="5"/>
      <c r="Q189" s="7"/>
      <c r="R189" s="61" t="e">
        <f>VLOOKUP(Q189,ตัดปีแสตมป์!$B$10:$F$1000,2,FALSE)</f>
        <v>#N/A</v>
      </c>
      <c r="S189" s="7"/>
      <c r="T189" s="43">
        <f t="shared" si="17"/>
        <v>0</v>
      </c>
      <c r="U189" s="18"/>
      <c r="V189" s="47">
        <f t="shared" si="18"/>
        <v>0</v>
      </c>
      <c r="W189" s="5"/>
      <c r="X189" s="5"/>
    </row>
    <row r="190" spans="1:24" x14ac:dyDescent="0.45">
      <c r="A190" s="7">
        <v>185</v>
      </c>
      <c r="B190" s="70" t="str">
        <f t="shared" si="13"/>
        <v/>
      </c>
      <c r="C190" s="24" t="str">
        <f t="shared" si="14"/>
        <v/>
      </c>
      <c r="D190" s="24" t="str">
        <f t="shared" si="15"/>
        <v/>
      </c>
      <c r="E190" s="24" t="str">
        <f t="shared" si="16"/>
        <v/>
      </c>
      <c r="F190" s="13"/>
      <c r="G190" s="13"/>
      <c r="H190" s="7"/>
      <c r="I190" s="5"/>
      <c r="J190" s="5"/>
      <c r="K190" s="5"/>
      <c r="L190" s="5"/>
      <c r="M190" s="5"/>
      <c r="N190" s="5"/>
      <c r="O190" s="5"/>
      <c r="P190" s="5"/>
      <c r="Q190" s="7"/>
      <c r="R190" s="61" t="e">
        <f>VLOOKUP(Q190,ตัดปีแสตมป์!$B$10:$F$1000,2,FALSE)</f>
        <v>#N/A</v>
      </c>
      <c r="S190" s="7"/>
      <c r="T190" s="43">
        <f t="shared" si="17"/>
        <v>0</v>
      </c>
      <c r="U190" s="18"/>
      <c r="V190" s="47">
        <f t="shared" si="18"/>
        <v>0</v>
      </c>
      <c r="W190" s="5"/>
      <c r="X190" s="5"/>
    </row>
    <row r="191" spans="1:24" x14ac:dyDescent="0.45">
      <c r="A191" s="7">
        <v>186</v>
      </c>
      <c r="B191" s="70" t="str">
        <f t="shared" si="13"/>
        <v/>
      </c>
      <c r="C191" s="24" t="str">
        <f t="shared" si="14"/>
        <v/>
      </c>
      <c r="D191" s="24" t="str">
        <f t="shared" si="15"/>
        <v/>
      </c>
      <c r="E191" s="24" t="str">
        <f t="shared" si="16"/>
        <v/>
      </c>
      <c r="F191" s="13"/>
      <c r="G191" s="13"/>
      <c r="H191" s="7"/>
      <c r="I191" s="5"/>
      <c r="J191" s="5"/>
      <c r="K191" s="5"/>
      <c r="L191" s="5"/>
      <c r="M191" s="5"/>
      <c r="N191" s="5"/>
      <c r="O191" s="5"/>
      <c r="P191" s="5"/>
      <c r="Q191" s="7"/>
      <c r="R191" s="61" t="e">
        <f>VLOOKUP(Q191,ตัดปีแสตมป์!$B$10:$F$1000,2,FALSE)</f>
        <v>#N/A</v>
      </c>
      <c r="S191" s="7"/>
      <c r="T191" s="43">
        <f t="shared" si="17"/>
        <v>0</v>
      </c>
      <c r="U191" s="18"/>
      <c r="V191" s="47">
        <f t="shared" si="18"/>
        <v>0</v>
      </c>
      <c r="W191" s="5"/>
      <c r="X191" s="5"/>
    </row>
    <row r="192" spans="1:24" x14ac:dyDescent="0.45">
      <c r="A192" s="7">
        <v>187</v>
      </c>
      <c r="B192" s="70" t="str">
        <f t="shared" si="13"/>
        <v/>
      </c>
      <c r="C192" s="24" t="str">
        <f t="shared" si="14"/>
        <v/>
      </c>
      <c r="D192" s="24" t="str">
        <f t="shared" si="15"/>
        <v/>
      </c>
      <c r="E192" s="24" t="str">
        <f t="shared" si="16"/>
        <v/>
      </c>
      <c r="F192" s="13"/>
      <c r="G192" s="13"/>
      <c r="H192" s="7"/>
      <c r="I192" s="5"/>
      <c r="J192" s="5"/>
      <c r="K192" s="5"/>
      <c r="L192" s="5"/>
      <c r="M192" s="5"/>
      <c r="N192" s="5"/>
      <c r="O192" s="5"/>
      <c r="P192" s="5"/>
      <c r="Q192" s="7"/>
      <c r="R192" s="61" t="e">
        <f>VLOOKUP(Q192,ตัดปีแสตมป์!$B$10:$F$1000,2,FALSE)</f>
        <v>#N/A</v>
      </c>
      <c r="S192" s="7"/>
      <c r="T192" s="43">
        <f t="shared" si="17"/>
        <v>0</v>
      </c>
      <c r="U192" s="18"/>
      <c r="V192" s="47">
        <f t="shared" si="18"/>
        <v>0</v>
      </c>
      <c r="W192" s="5"/>
      <c r="X192" s="5"/>
    </row>
    <row r="193" spans="1:24" x14ac:dyDescent="0.45">
      <c r="A193" s="7">
        <v>188</v>
      </c>
      <c r="B193" s="70" t="str">
        <f t="shared" si="13"/>
        <v/>
      </c>
      <c r="C193" s="24" t="str">
        <f t="shared" si="14"/>
        <v/>
      </c>
      <c r="D193" s="24" t="str">
        <f t="shared" si="15"/>
        <v/>
      </c>
      <c r="E193" s="24" t="str">
        <f t="shared" si="16"/>
        <v/>
      </c>
      <c r="F193" s="13"/>
      <c r="G193" s="13"/>
      <c r="H193" s="7"/>
      <c r="I193" s="5"/>
      <c r="J193" s="5"/>
      <c r="K193" s="5"/>
      <c r="L193" s="5"/>
      <c r="M193" s="5"/>
      <c r="N193" s="5"/>
      <c r="O193" s="5"/>
      <c r="P193" s="5"/>
      <c r="Q193" s="7"/>
      <c r="R193" s="61" t="e">
        <f>VLOOKUP(Q193,ตัดปีแสตมป์!$B$10:$F$1000,2,FALSE)</f>
        <v>#N/A</v>
      </c>
      <c r="S193" s="7"/>
      <c r="T193" s="43">
        <f t="shared" si="17"/>
        <v>0</v>
      </c>
      <c r="U193" s="18"/>
      <c r="V193" s="47">
        <f t="shared" si="18"/>
        <v>0</v>
      </c>
      <c r="W193" s="5"/>
      <c r="X193" s="5"/>
    </row>
    <row r="194" spans="1:24" x14ac:dyDescent="0.45">
      <c r="A194" s="7">
        <v>189</v>
      </c>
      <c r="B194" s="70" t="str">
        <f t="shared" si="13"/>
        <v/>
      </c>
      <c r="C194" s="24" t="str">
        <f t="shared" si="14"/>
        <v/>
      </c>
      <c r="D194" s="24" t="str">
        <f t="shared" si="15"/>
        <v/>
      </c>
      <c r="E194" s="24" t="str">
        <f t="shared" si="16"/>
        <v/>
      </c>
      <c r="F194" s="13"/>
      <c r="G194" s="13"/>
      <c r="H194" s="7"/>
      <c r="I194" s="5"/>
      <c r="J194" s="5"/>
      <c r="K194" s="5"/>
      <c r="L194" s="5"/>
      <c r="M194" s="5"/>
      <c r="N194" s="5"/>
      <c r="O194" s="5"/>
      <c r="P194" s="5"/>
      <c r="Q194" s="7"/>
      <c r="R194" s="61" t="e">
        <f>VLOOKUP(Q194,ตัดปีแสตมป์!$B$10:$F$1000,2,FALSE)</f>
        <v>#N/A</v>
      </c>
      <c r="S194" s="7"/>
      <c r="T194" s="43">
        <f t="shared" si="17"/>
        <v>0</v>
      </c>
      <c r="U194" s="18"/>
      <c r="V194" s="47">
        <f t="shared" si="18"/>
        <v>0</v>
      </c>
      <c r="W194" s="5"/>
      <c r="X194" s="5"/>
    </row>
    <row r="195" spans="1:24" x14ac:dyDescent="0.45">
      <c r="A195" s="7">
        <v>190</v>
      </c>
      <c r="B195" s="70" t="str">
        <f t="shared" si="13"/>
        <v/>
      </c>
      <c r="C195" s="24" t="str">
        <f t="shared" si="14"/>
        <v/>
      </c>
      <c r="D195" s="24" t="str">
        <f t="shared" si="15"/>
        <v/>
      </c>
      <c r="E195" s="24" t="str">
        <f t="shared" si="16"/>
        <v/>
      </c>
      <c r="F195" s="13"/>
      <c r="G195" s="13"/>
      <c r="H195" s="7"/>
      <c r="I195" s="5"/>
      <c r="J195" s="5"/>
      <c r="K195" s="5"/>
      <c r="L195" s="5"/>
      <c r="M195" s="5"/>
      <c r="N195" s="5"/>
      <c r="O195" s="5"/>
      <c r="P195" s="5"/>
      <c r="Q195" s="7"/>
      <c r="R195" s="61" t="e">
        <f>VLOOKUP(Q195,ตัดปีแสตมป์!$B$10:$F$1000,2,FALSE)</f>
        <v>#N/A</v>
      </c>
      <c r="S195" s="7"/>
      <c r="T195" s="43">
        <f t="shared" si="17"/>
        <v>0</v>
      </c>
      <c r="U195" s="18"/>
      <c r="V195" s="47">
        <f t="shared" si="18"/>
        <v>0</v>
      </c>
      <c r="W195" s="5"/>
      <c r="X195" s="5"/>
    </row>
    <row r="196" spans="1:24" x14ac:dyDescent="0.45">
      <c r="A196" s="7">
        <v>191</v>
      </c>
      <c r="B196" s="70" t="str">
        <f t="shared" si="13"/>
        <v/>
      </c>
      <c r="C196" s="24" t="str">
        <f t="shared" si="14"/>
        <v/>
      </c>
      <c r="D196" s="24" t="str">
        <f t="shared" si="15"/>
        <v/>
      </c>
      <c r="E196" s="24" t="str">
        <f t="shared" si="16"/>
        <v/>
      </c>
      <c r="F196" s="13"/>
      <c r="G196" s="13"/>
      <c r="H196" s="7"/>
      <c r="I196" s="5"/>
      <c r="J196" s="5"/>
      <c r="K196" s="5"/>
      <c r="L196" s="5"/>
      <c r="M196" s="5"/>
      <c r="N196" s="5"/>
      <c r="O196" s="5"/>
      <c r="P196" s="5"/>
      <c r="Q196" s="7"/>
      <c r="R196" s="61" t="e">
        <f>VLOOKUP(Q196,ตัดปีแสตมป์!$B$10:$F$1000,2,FALSE)</f>
        <v>#N/A</v>
      </c>
      <c r="S196" s="7"/>
      <c r="T196" s="43">
        <f t="shared" si="17"/>
        <v>0</v>
      </c>
      <c r="U196" s="18"/>
      <c r="V196" s="47">
        <f t="shared" si="18"/>
        <v>0</v>
      </c>
      <c r="W196" s="5"/>
      <c r="X196" s="5"/>
    </row>
    <row r="197" spans="1:24" x14ac:dyDescent="0.45">
      <c r="A197" s="7">
        <v>192</v>
      </c>
      <c r="B197" s="70" t="str">
        <f t="shared" si="13"/>
        <v/>
      </c>
      <c r="C197" s="24" t="str">
        <f t="shared" si="14"/>
        <v/>
      </c>
      <c r="D197" s="24" t="str">
        <f t="shared" si="15"/>
        <v/>
      </c>
      <c r="E197" s="24" t="str">
        <f t="shared" si="16"/>
        <v/>
      </c>
      <c r="F197" s="13"/>
      <c r="G197" s="13"/>
      <c r="H197" s="7"/>
      <c r="I197" s="5"/>
      <c r="J197" s="5"/>
      <c r="K197" s="5"/>
      <c r="L197" s="5"/>
      <c r="M197" s="5"/>
      <c r="N197" s="5"/>
      <c r="O197" s="5"/>
      <c r="P197" s="5"/>
      <c r="Q197" s="7"/>
      <c r="R197" s="61" t="e">
        <f>VLOOKUP(Q197,ตัดปีแสตมป์!$B$10:$F$1000,2,FALSE)</f>
        <v>#N/A</v>
      </c>
      <c r="S197" s="7"/>
      <c r="T197" s="43">
        <f t="shared" si="17"/>
        <v>0</v>
      </c>
      <c r="U197" s="18"/>
      <c r="V197" s="47">
        <f t="shared" si="18"/>
        <v>0</v>
      </c>
      <c r="W197" s="5"/>
      <c r="X197" s="5"/>
    </row>
    <row r="198" spans="1:24" x14ac:dyDescent="0.45">
      <c r="A198" s="7">
        <v>193</v>
      </c>
      <c r="B198" s="70" t="str">
        <f t="shared" si="13"/>
        <v/>
      </c>
      <c r="C198" s="24" t="str">
        <f t="shared" si="14"/>
        <v/>
      </c>
      <c r="D198" s="24" t="str">
        <f t="shared" si="15"/>
        <v/>
      </c>
      <c r="E198" s="24" t="str">
        <f t="shared" si="16"/>
        <v/>
      </c>
      <c r="F198" s="13"/>
      <c r="G198" s="13"/>
      <c r="H198" s="7"/>
      <c r="I198" s="5"/>
      <c r="J198" s="5"/>
      <c r="K198" s="5"/>
      <c r="L198" s="5"/>
      <c r="M198" s="5"/>
      <c r="N198" s="5"/>
      <c r="O198" s="5"/>
      <c r="P198" s="5"/>
      <c r="Q198" s="7"/>
      <c r="R198" s="61" t="e">
        <f>VLOOKUP(Q198,ตัดปีแสตมป์!$B$10:$F$1000,2,FALSE)</f>
        <v>#N/A</v>
      </c>
      <c r="S198" s="7"/>
      <c r="T198" s="43">
        <f t="shared" si="17"/>
        <v>0</v>
      </c>
      <c r="U198" s="18"/>
      <c r="V198" s="47">
        <f t="shared" si="18"/>
        <v>0</v>
      </c>
      <c r="W198" s="5"/>
      <c r="X198" s="5"/>
    </row>
    <row r="199" spans="1:24" x14ac:dyDescent="0.45">
      <c r="A199" s="7">
        <v>194</v>
      </c>
      <c r="B199" s="70" t="str">
        <f t="shared" ref="B199:B262" si="19">F199&amp;H199&amp;Q199</f>
        <v/>
      </c>
      <c r="C199" s="24" t="str">
        <f t="shared" ref="C199:C262" si="20">I199&amp;F199&amp;H199&amp;Q199</f>
        <v/>
      </c>
      <c r="D199" s="24" t="str">
        <f t="shared" ref="D199:D262" si="21">H199&amp;Q199</f>
        <v/>
      </c>
      <c r="E199" s="24" t="str">
        <f t="shared" ref="E199:E262" si="22">I199&amp;H199&amp;Q199</f>
        <v/>
      </c>
      <c r="F199" s="13"/>
      <c r="G199" s="13"/>
      <c r="H199" s="7"/>
      <c r="I199" s="5"/>
      <c r="J199" s="5"/>
      <c r="K199" s="5"/>
      <c r="L199" s="5"/>
      <c r="M199" s="5"/>
      <c r="N199" s="5"/>
      <c r="O199" s="5"/>
      <c r="P199" s="5"/>
      <c r="Q199" s="7"/>
      <c r="R199" s="61" t="e">
        <f>VLOOKUP(Q199,ตัดปีแสตมป์!$B$10:$F$1000,2,FALSE)</f>
        <v>#N/A</v>
      </c>
      <c r="S199" s="7"/>
      <c r="T199" s="43">
        <f t="shared" si="17"/>
        <v>0</v>
      </c>
      <c r="U199" s="18"/>
      <c r="V199" s="47">
        <f t="shared" si="18"/>
        <v>0</v>
      </c>
      <c r="W199" s="5"/>
      <c r="X199" s="5"/>
    </row>
    <row r="200" spans="1:24" x14ac:dyDescent="0.45">
      <c r="A200" s="7">
        <v>195</v>
      </c>
      <c r="B200" s="70" t="str">
        <f t="shared" si="19"/>
        <v/>
      </c>
      <c r="C200" s="24" t="str">
        <f t="shared" si="20"/>
        <v/>
      </c>
      <c r="D200" s="24" t="str">
        <f t="shared" si="21"/>
        <v/>
      </c>
      <c r="E200" s="24" t="str">
        <f t="shared" si="22"/>
        <v/>
      </c>
      <c r="F200" s="13"/>
      <c r="G200" s="13"/>
      <c r="H200" s="7"/>
      <c r="I200" s="5"/>
      <c r="J200" s="5"/>
      <c r="K200" s="5"/>
      <c r="L200" s="5"/>
      <c r="M200" s="5"/>
      <c r="N200" s="5"/>
      <c r="O200" s="5"/>
      <c r="P200" s="5"/>
      <c r="Q200" s="7"/>
      <c r="R200" s="61" t="e">
        <f>VLOOKUP(Q200,ตัดปีแสตมป์!$B$10:$F$1000,2,FALSE)</f>
        <v>#N/A</v>
      </c>
      <c r="S200" s="7"/>
      <c r="T200" s="43">
        <f t="shared" si="17"/>
        <v>0</v>
      </c>
      <c r="U200" s="18"/>
      <c r="V200" s="47">
        <f t="shared" si="18"/>
        <v>0</v>
      </c>
      <c r="W200" s="5"/>
      <c r="X200" s="5"/>
    </row>
    <row r="201" spans="1:24" x14ac:dyDescent="0.45">
      <c r="A201" s="7">
        <v>196</v>
      </c>
      <c r="B201" s="70" t="str">
        <f t="shared" si="19"/>
        <v/>
      </c>
      <c r="C201" s="24" t="str">
        <f t="shared" si="20"/>
        <v/>
      </c>
      <c r="D201" s="24" t="str">
        <f t="shared" si="21"/>
        <v/>
      </c>
      <c r="E201" s="24" t="str">
        <f t="shared" si="22"/>
        <v/>
      </c>
      <c r="F201" s="13"/>
      <c r="G201" s="13"/>
      <c r="H201" s="7"/>
      <c r="I201" s="5"/>
      <c r="J201" s="5"/>
      <c r="K201" s="5"/>
      <c r="L201" s="5"/>
      <c r="M201" s="5"/>
      <c r="N201" s="5"/>
      <c r="O201" s="5"/>
      <c r="P201" s="5"/>
      <c r="Q201" s="7"/>
      <c r="R201" s="61" t="e">
        <f>VLOOKUP(Q201,ตัดปีแสตมป์!$B$10:$F$1000,2,FALSE)</f>
        <v>#N/A</v>
      </c>
      <c r="S201" s="7"/>
      <c r="T201" s="43">
        <f t="shared" si="17"/>
        <v>0</v>
      </c>
      <c r="U201" s="18"/>
      <c r="V201" s="47">
        <f t="shared" si="18"/>
        <v>0</v>
      </c>
      <c r="W201" s="5"/>
      <c r="X201" s="5"/>
    </row>
    <row r="202" spans="1:24" ht="21" hidden="1" customHeight="1" x14ac:dyDescent="0.45">
      <c r="A202" s="7">
        <v>197</v>
      </c>
      <c r="B202" s="70" t="str">
        <f t="shared" si="19"/>
        <v/>
      </c>
      <c r="C202" s="24" t="str">
        <f t="shared" si="20"/>
        <v/>
      </c>
      <c r="D202" s="24" t="str">
        <f t="shared" si="21"/>
        <v/>
      </c>
      <c r="E202" s="24" t="str">
        <f t="shared" si="22"/>
        <v/>
      </c>
      <c r="F202" s="13"/>
      <c r="G202" s="13"/>
      <c r="H202" s="7"/>
      <c r="I202" s="5"/>
      <c r="J202" s="5"/>
      <c r="K202" s="5"/>
      <c r="L202" s="5"/>
      <c r="M202" s="5"/>
      <c r="N202" s="5"/>
      <c r="O202" s="5"/>
      <c r="P202" s="5"/>
      <c r="Q202" s="7"/>
      <c r="R202" s="61" t="e">
        <f>VLOOKUP(Q202,ตัดปีแสตมป์!$B$10:$F$1000,2,FALSE)</f>
        <v>#N/A</v>
      </c>
      <c r="S202" s="7"/>
      <c r="T202" s="43">
        <f t="shared" si="17"/>
        <v>0</v>
      </c>
      <c r="U202" s="18"/>
      <c r="V202" s="47">
        <f t="shared" si="18"/>
        <v>0</v>
      </c>
      <c r="W202" s="5"/>
      <c r="X202" s="5"/>
    </row>
    <row r="203" spans="1:24" x14ac:dyDescent="0.45">
      <c r="A203" s="7">
        <v>198</v>
      </c>
      <c r="B203" s="70" t="str">
        <f t="shared" si="19"/>
        <v/>
      </c>
      <c r="C203" s="24" t="str">
        <f t="shared" si="20"/>
        <v/>
      </c>
      <c r="D203" s="24" t="str">
        <f t="shared" si="21"/>
        <v/>
      </c>
      <c r="E203" s="24" t="str">
        <f t="shared" si="22"/>
        <v/>
      </c>
      <c r="F203" s="13"/>
      <c r="G203" s="13"/>
      <c r="H203" s="7"/>
      <c r="I203" s="5"/>
      <c r="J203" s="5"/>
      <c r="K203" s="5"/>
      <c r="L203" s="5"/>
      <c r="M203" s="5"/>
      <c r="N203" s="5"/>
      <c r="O203" s="5"/>
      <c r="P203" s="5"/>
      <c r="Q203" s="7"/>
      <c r="R203" s="61" t="e">
        <f>VLOOKUP(Q203,ตัดปีแสตมป์!$B$10:$F$1000,2,FALSE)</f>
        <v>#N/A</v>
      </c>
      <c r="S203" s="7"/>
      <c r="T203" s="43">
        <f t="shared" si="17"/>
        <v>0</v>
      </c>
      <c r="U203" s="18"/>
      <c r="V203" s="47">
        <f t="shared" si="18"/>
        <v>0</v>
      </c>
      <c r="W203" s="5"/>
      <c r="X203" s="5"/>
    </row>
    <row r="204" spans="1:24" x14ac:dyDescent="0.45">
      <c r="A204" s="7">
        <v>199</v>
      </c>
      <c r="B204" s="70" t="str">
        <f t="shared" si="19"/>
        <v/>
      </c>
      <c r="C204" s="24" t="str">
        <f t="shared" si="20"/>
        <v/>
      </c>
      <c r="D204" s="24" t="str">
        <f t="shared" si="21"/>
        <v/>
      </c>
      <c r="E204" s="24" t="str">
        <f t="shared" si="22"/>
        <v/>
      </c>
      <c r="F204" s="13"/>
      <c r="G204" s="13"/>
      <c r="H204" s="7"/>
      <c r="I204" s="5"/>
      <c r="J204" s="5"/>
      <c r="K204" s="5"/>
      <c r="L204" s="5"/>
      <c r="M204" s="5"/>
      <c r="N204" s="5"/>
      <c r="O204" s="5"/>
      <c r="P204" s="5"/>
      <c r="Q204" s="7"/>
      <c r="R204" s="61" t="e">
        <f>VLOOKUP(Q204,ตัดปีแสตมป์!$B$10:$F$1000,2,FALSE)</f>
        <v>#N/A</v>
      </c>
      <c r="S204" s="7"/>
      <c r="T204" s="43">
        <f t="shared" si="17"/>
        <v>0</v>
      </c>
      <c r="U204" s="18"/>
      <c r="V204" s="47">
        <f t="shared" si="18"/>
        <v>0</v>
      </c>
      <c r="W204" s="5"/>
      <c r="X204" s="5"/>
    </row>
    <row r="205" spans="1:24" x14ac:dyDescent="0.45">
      <c r="A205" s="7">
        <v>200</v>
      </c>
      <c r="B205" s="70" t="str">
        <f t="shared" si="19"/>
        <v/>
      </c>
      <c r="C205" s="24" t="str">
        <f t="shared" si="20"/>
        <v/>
      </c>
      <c r="D205" s="24" t="str">
        <f t="shared" si="21"/>
        <v/>
      </c>
      <c r="E205" s="24" t="str">
        <f t="shared" si="22"/>
        <v/>
      </c>
      <c r="F205" s="13"/>
      <c r="G205" s="13"/>
      <c r="H205" s="7"/>
      <c r="I205" s="5"/>
      <c r="J205" s="5"/>
      <c r="K205" s="5"/>
      <c r="L205" s="5"/>
      <c r="M205" s="5"/>
      <c r="N205" s="5"/>
      <c r="O205" s="5"/>
      <c r="P205" s="5"/>
      <c r="Q205" s="7"/>
      <c r="R205" s="61" t="e">
        <f>VLOOKUP(Q205,ตัดปีแสตมป์!$B$10:$F$1000,2,FALSE)</f>
        <v>#N/A</v>
      </c>
      <c r="S205" s="7"/>
      <c r="T205" s="43">
        <f t="shared" si="17"/>
        <v>0</v>
      </c>
      <c r="U205" s="18"/>
      <c r="V205" s="47">
        <f t="shared" si="18"/>
        <v>0</v>
      </c>
      <c r="W205" s="5"/>
      <c r="X205" s="5"/>
    </row>
    <row r="206" spans="1:24" x14ac:dyDescent="0.45">
      <c r="A206" s="7">
        <v>201</v>
      </c>
      <c r="B206" s="70" t="str">
        <f t="shared" si="19"/>
        <v/>
      </c>
      <c r="C206" s="24" t="str">
        <f t="shared" si="20"/>
        <v/>
      </c>
      <c r="D206" s="24" t="str">
        <f t="shared" si="21"/>
        <v/>
      </c>
      <c r="E206" s="24" t="str">
        <f t="shared" si="22"/>
        <v/>
      </c>
      <c r="F206" s="13"/>
      <c r="G206" s="13"/>
      <c r="H206" s="7"/>
      <c r="I206" s="5"/>
      <c r="J206" s="5"/>
      <c r="K206" s="5"/>
      <c r="L206" s="5"/>
      <c r="M206" s="5"/>
      <c r="N206" s="5"/>
      <c r="O206" s="5"/>
      <c r="P206" s="5"/>
      <c r="Q206" s="7"/>
      <c r="R206" s="61" t="e">
        <f>VLOOKUP(Q206,ตัดปีแสตมป์!$B$10:$F$1000,2,FALSE)</f>
        <v>#N/A</v>
      </c>
      <c r="S206" s="7"/>
      <c r="T206" s="43">
        <f t="shared" si="17"/>
        <v>0</v>
      </c>
      <c r="U206" s="18"/>
      <c r="V206" s="47">
        <f t="shared" si="18"/>
        <v>0</v>
      </c>
      <c r="W206" s="5"/>
      <c r="X206" s="5"/>
    </row>
    <row r="207" spans="1:24" x14ac:dyDescent="0.45">
      <c r="A207" s="7">
        <v>202</v>
      </c>
      <c r="B207" s="70" t="str">
        <f t="shared" si="19"/>
        <v/>
      </c>
      <c r="C207" s="24" t="str">
        <f t="shared" si="20"/>
        <v/>
      </c>
      <c r="D207" s="24" t="str">
        <f t="shared" si="21"/>
        <v/>
      </c>
      <c r="E207" s="24" t="str">
        <f t="shared" si="22"/>
        <v/>
      </c>
      <c r="F207" s="13"/>
      <c r="G207" s="13"/>
      <c r="H207" s="7"/>
      <c r="I207" s="5"/>
      <c r="J207" s="5"/>
      <c r="K207" s="5"/>
      <c r="L207" s="5"/>
      <c r="M207" s="5"/>
      <c r="N207" s="5"/>
      <c r="O207" s="5"/>
      <c r="P207" s="5"/>
      <c r="Q207" s="7"/>
      <c r="R207" s="61" t="e">
        <f>VLOOKUP(Q207,ตัดปีแสตมป์!$B$10:$F$1000,2,FALSE)</f>
        <v>#N/A</v>
      </c>
      <c r="S207" s="7"/>
      <c r="T207" s="43">
        <f t="shared" si="17"/>
        <v>0</v>
      </c>
      <c r="U207" s="18"/>
      <c r="V207" s="47">
        <f t="shared" si="18"/>
        <v>0</v>
      </c>
      <c r="W207" s="5"/>
      <c r="X207" s="5"/>
    </row>
    <row r="208" spans="1:24" x14ac:dyDescent="0.45">
      <c r="A208" s="7">
        <v>203</v>
      </c>
      <c r="B208" s="70" t="str">
        <f t="shared" si="19"/>
        <v/>
      </c>
      <c r="C208" s="24" t="str">
        <f t="shared" si="20"/>
        <v/>
      </c>
      <c r="D208" s="24" t="str">
        <f t="shared" si="21"/>
        <v/>
      </c>
      <c r="E208" s="24" t="str">
        <f t="shared" si="22"/>
        <v/>
      </c>
      <c r="F208" s="13"/>
      <c r="G208" s="13"/>
      <c r="H208" s="7"/>
      <c r="I208" s="5"/>
      <c r="J208" s="5"/>
      <c r="K208" s="5"/>
      <c r="L208" s="5"/>
      <c r="M208" s="5"/>
      <c r="N208" s="5"/>
      <c r="O208" s="5"/>
      <c r="P208" s="5"/>
      <c r="Q208" s="7"/>
      <c r="R208" s="61" t="e">
        <f>VLOOKUP(Q208,ตัดปีแสตมป์!$B$10:$F$1000,2,FALSE)</f>
        <v>#N/A</v>
      </c>
      <c r="S208" s="7"/>
      <c r="T208" s="43">
        <f t="shared" si="17"/>
        <v>0</v>
      </c>
      <c r="U208" s="18"/>
      <c r="V208" s="47">
        <f t="shared" si="18"/>
        <v>0</v>
      </c>
      <c r="W208" s="5"/>
      <c r="X208" s="5"/>
    </row>
    <row r="209" spans="1:24" x14ac:dyDescent="0.45">
      <c r="A209" s="7">
        <v>204</v>
      </c>
      <c r="B209" s="70" t="str">
        <f t="shared" si="19"/>
        <v/>
      </c>
      <c r="C209" s="24" t="str">
        <f t="shared" si="20"/>
        <v/>
      </c>
      <c r="D209" s="24" t="str">
        <f t="shared" si="21"/>
        <v/>
      </c>
      <c r="E209" s="24" t="str">
        <f t="shared" si="22"/>
        <v/>
      </c>
      <c r="F209" s="13"/>
      <c r="G209" s="13"/>
      <c r="H209" s="7"/>
      <c r="I209" s="5"/>
      <c r="J209" s="5"/>
      <c r="K209" s="5"/>
      <c r="L209" s="5"/>
      <c r="M209" s="5"/>
      <c r="N209" s="5"/>
      <c r="O209" s="5"/>
      <c r="P209" s="5"/>
      <c r="Q209" s="7"/>
      <c r="R209" s="61" t="e">
        <f>VLOOKUP(Q209,ตัดปีแสตมป์!$B$10:$F$1000,2,FALSE)</f>
        <v>#N/A</v>
      </c>
      <c r="S209" s="7"/>
      <c r="T209" s="43">
        <f t="shared" si="17"/>
        <v>0</v>
      </c>
      <c r="U209" s="18"/>
      <c r="V209" s="47">
        <f t="shared" si="18"/>
        <v>0</v>
      </c>
      <c r="W209" s="5"/>
      <c r="X209" s="5"/>
    </row>
    <row r="210" spans="1:24" x14ac:dyDescent="0.45">
      <c r="A210" s="7">
        <v>205</v>
      </c>
      <c r="B210" s="70" t="str">
        <f t="shared" si="19"/>
        <v/>
      </c>
      <c r="C210" s="24" t="str">
        <f t="shared" si="20"/>
        <v/>
      </c>
      <c r="D210" s="24" t="str">
        <f t="shared" si="21"/>
        <v/>
      </c>
      <c r="E210" s="24" t="str">
        <f t="shared" si="22"/>
        <v/>
      </c>
      <c r="F210" s="13"/>
      <c r="G210" s="13"/>
      <c r="H210" s="7"/>
      <c r="I210" s="5"/>
      <c r="J210" s="5"/>
      <c r="K210" s="5"/>
      <c r="L210" s="5"/>
      <c r="M210" s="5"/>
      <c r="N210" s="5"/>
      <c r="O210" s="5"/>
      <c r="P210" s="5"/>
      <c r="Q210" s="7"/>
      <c r="R210" s="61" t="e">
        <f>VLOOKUP(Q210,ตัดปีแสตมป์!$B$10:$F$1000,2,FALSE)</f>
        <v>#N/A</v>
      </c>
      <c r="S210" s="7"/>
      <c r="T210" s="43">
        <f t="shared" si="17"/>
        <v>0</v>
      </c>
      <c r="U210" s="18"/>
      <c r="V210" s="47">
        <f t="shared" si="18"/>
        <v>0</v>
      </c>
      <c r="W210" s="5"/>
      <c r="X210" s="5"/>
    </row>
    <row r="211" spans="1:24" x14ac:dyDescent="0.45">
      <c r="A211" s="7">
        <v>206</v>
      </c>
      <c r="B211" s="70" t="str">
        <f t="shared" si="19"/>
        <v/>
      </c>
      <c r="C211" s="24" t="str">
        <f t="shared" si="20"/>
        <v/>
      </c>
      <c r="D211" s="24" t="str">
        <f t="shared" si="21"/>
        <v/>
      </c>
      <c r="E211" s="24" t="str">
        <f t="shared" si="22"/>
        <v/>
      </c>
      <c r="F211" s="13"/>
      <c r="G211" s="13"/>
      <c r="H211" s="7"/>
      <c r="I211" s="5"/>
      <c r="J211" s="5"/>
      <c r="K211" s="5"/>
      <c r="L211" s="5"/>
      <c r="M211" s="5"/>
      <c r="N211" s="5"/>
      <c r="O211" s="5"/>
      <c r="P211" s="5"/>
      <c r="Q211" s="7"/>
      <c r="R211" s="61" t="e">
        <f>VLOOKUP(Q211,ตัดปีแสตมป์!$B$10:$F$1000,2,FALSE)</f>
        <v>#N/A</v>
      </c>
      <c r="S211" s="7"/>
      <c r="T211" s="43">
        <f t="shared" si="17"/>
        <v>0</v>
      </c>
      <c r="U211" s="18"/>
      <c r="V211" s="47">
        <f t="shared" si="18"/>
        <v>0</v>
      </c>
      <c r="W211" s="5"/>
      <c r="X211" s="5"/>
    </row>
    <row r="212" spans="1:24" x14ac:dyDescent="0.45">
      <c r="A212" s="7">
        <v>207</v>
      </c>
      <c r="B212" s="70" t="str">
        <f t="shared" si="19"/>
        <v/>
      </c>
      <c r="C212" s="24" t="str">
        <f t="shared" si="20"/>
        <v/>
      </c>
      <c r="D212" s="24" t="str">
        <f t="shared" si="21"/>
        <v/>
      </c>
      <c r="E212" s="24" t="str">
        <f t="shared" si="22"/>
        <v/>
      </c>
      <c r="F212" s="13"/>
      <c r="G212" s="13"/>
      <c r="H212" s="7"/>
      <c r="I212" s="5"/>
      <c r="J212" s="5"/>
      <c r="K212" s="5"/>
      <c r="L212" s="5"/>
      <c r="M212" s="5"/>
      <c r="N212" s="5"/>
      <c r="O212" s="5"/>
      <c r="P212" s="5"/>
      <c r="Q212" s="7"/>
      <c r="R212" s="61" t="e">
        <f>VLOOKUP(Q212,ตัดปีแสตมป์!$B$10:$F$1000,2,FALSE)</f>
        <v>#N/A</v>
      </c>
      <c r="S212" s="7"/>
      <c r="T212" s="43">
        <f t="shared" si="17"/>
        <v>0</v>
      </c>
      <c r="U212" s="18"/>
      <c r="V212" s="47">
        <f t="shared" si="18"/>
        <v>0</v>
      </c>
      <c r="W212" s="5"/>
      <c r="X212" s="5"/>
    </row>
    <row r="213" spans="1:24" x14ac:dyDescent="0.45">
      <c r="A213" s="7">
        <v>208</v>
      </c>
      <c r="B213" s="70" t="str">
        <f t="shared" si="19"/>
        <v/>
      </c>
      <c r="C213" s="24" t="str">
        <f t="shared" si="20"/>
        <v/>
      </c>
      <c r="D213" s="24" t="str">
        <f t="shared" si="21"/>
        <v/>
      </c>
      <c r="E213" s="24" t="str">
        <f t="shared" si="22"/>
        <v/>
      </c>
      <c r="F213" s="13"/>
      <c r="G213" s="13"/>
      <c r="H213" s="7"/>
      <c r="I213" s="5"/>
      <c r="J213" s="5"/>
      <c r="K213" s="5"/>
      <c r="L213" s="5"/>
      <c r="M213" s="5"/>
      <c r="N213" s="5"/>
      <c r="O213" s="5"/>
      <c r="P213" s="5"/>
      <c r="Q213" s="7"/>
      <c r="R213" s="61" t="e">
        <f>VLOOKUP(Q213,ตัดปีแสตมป์!$B$10:$F$1000,2,FALSE)</f>
        <v>#N/A</v>
      </c>
      <c r="S213" s="7"/>
      <c r="T213" s="43">
        <f t="shared" ref="T213:T276" si="23">S213*20000</f>
        <v>0</v>
      </c>
      <c r="U213" s="18"/>
      <c r="V213" s="47">
        <f t="shared" ref="V213:V276" si="24">T213*U213</f>
        <v>0</v>
      </c>
      <c r="W213" s="5"/>
      <c r="X213" s="5"/>
    </row>
    <row r="214" spans="1:24" x14ac:dyDescent="0.45">
      <c r="A214" s="7">
        <v>209</v>
      </c>
      <c r="B214" s="70" t="str">
        <f t="shared" si="19"/>
        <v/>
      </c>
      <c r="C214" s="24" t="str">
        <f t="shared" si="20"/>
        <v/>
      </c>
      <c r="D214" s="24" t="str">
        <f t="shared" si="21"/>
        <v/>
      </c>
      <c r="E214" s="24" t="str">
        <f t="shared" si="22"/>
        <v/>
      </c>
      <c r="F214" s="13"/>
      <c r="G214" s="13"/>
      <c r="H214" s="7"/>
      <c r="I214" s="5"/>
      <c r="J214" s="5"/>
      <c r="K214" s="5"/>
      <c r="L214" s="5"/>
      <c r="M214" s="5"/>
      <c r="N214" s="5"/>
      <c r="O214" s="5"/>
      <c r="P214" s="5"/>
      <c r="Q214" s="7"/>
      <c r="R214" s="61" t="e">
        <f>VLOOKUP(Q214,ตัดปีแสตมป์!$B$10:$F$1000,2,FALSE)</f>
        <v>#N/A</v>
      </c>
      <c r="S214" s="7"/>
      <c r="T214" s="43">
        <f t="shared" si="23"/>
        <v>0</v>
      </c>
      <c r="U214" s="18"/>
      <c r="V214" s="47">
        <f t="shared" si="24"/>
        <v>0</v>
      </c>
      <c r="W214" s="5"/>
      <c r="X214" s="5"/>
    </row>
    <row r="215" spans="1:24" x14ac:dyDescent="0.45">
      <c r="A215" s="7">
        <v>210</v>
      </c>
      <c r="B215" s="70" t="str">
        <f t="shared" si="19"/>
        <v/>
      </c>
      <c r="C215" s="24" t="str">
        <f t="shared" si="20"/>
        <v/>
      </c>
      <c r="D215" s="24" t="str">
        <f t="shared" si="21"/>
        <v/>
      </c>
      <c r="E215" s="24" t="str">
        <f t="shared" si="22"/>
        <v/>
      </c>
      <c r="F215" s="13"/>
      <c r="G215" s="13"/>
      <c r="H215" s="7"/>
      <c r="I215" s="5"/>
      <c r="J215" s="5"/>
      <c r="K215" s="5"/>
      <c r="L215" s="5"/>
      <c r="M215" s="5"/>
      <c r="N215" s="5"/>
      <c r="O215" s="5"/>
      <c r="P215" s="5"/>
      <c r="Q215" s="7"/>
      <c r="R215" s="61" t="e">
        <f>VLOOKUP(Q215,ตัดปีแสตมป์!$B$10:$F$1000,2,FALSE)</f>
        <v>#N/A</v>
      </c>
      <c r="S215" s="7"/>
      <c r="T215" s="43">
        <f t="shared" si="23"/>
        <v>0</v>
      </c>
      <c r="U215" s="18"/>
      <c r="V215" s="47">
        <f t="shared" si="24"/>
        <v>0</v>
      </c>
      <c r="W215" s="5"/>
      <c r="X215" s="5"/>
    </row>
    <row r="216" spans="1:24" x14ac:dyDescent="0.45">
      <c r="A216" s="7">
        <v>211</v>
      </c>
      <c r="B216" s="70" t="str">
        <f t="shared" si="19"/>
        <v/>
      </c>
      <c r="C216" s="24" t="str">
        <f t="shared" si="20"/>
        <v/>
      </c>
      <c r="D216" s="24" t="str">
        <f t="shared" si="21"/>
        <v/>
      </c>
      <c r="E216" s="24" t="str">
        <f t="shared" si="22"/>
        <v/>
      </c>
      <c r="F216" s="13"/>
      <c r="G216" s="13"/>
      <c r="H216" s="7"/>
      <c r="I216" s="5"/>
      <c r="J216" s="5"/>
      <c r="K216" s="5"/>
      <c r="L216" s="5"/>
      <c r="M216" s="5"/>
      <c r="N216" s="5"/>
      <c r="O216" s="5"/>
      <c r="P216" s="5"/>
      <c r="Q216" s="7"/>
      <c r="R216" s="61" t="e">
        <f>VLOOKUP(Q216,ตัดปีแสตมป์!$B$10:$F$1000,2,FALSE)</f>
        <v>#N/A</v>
      </c>
      <c r="S216" s="7"/>
      <c r="T216" s="43">
        <f t="shared" si="23"/>
        <v>0</v>
      </c>
      <c r="U216" s="18"/>
      <c r="V216" s="47">
        <f t="shared" si="24"/>
        <v>0</v>
      </c>
      <c r="W216" s="5"/>
      <c r="X216" s="5"/>
    </row>
    <row r="217" spans="1:24" x14ac:dyDescent="0.45">
      <c r="A217" s="7">
        <v>212</v>
      </c>
      <c r="B217" s="70" t="str">
        <f t="shared" si="19"/>
        <v/>
      </c>
      <c r="C217" s="24" t="str">
        <f t="shared" si="20"/>
        <v/>
      </c>
      <c r="D217" s="24" t="str">
        <f t="shared" si="21"/>
        <v/>
      </c>
      <c r="E217" s="24" t="str">
        <f t="shared" si="22"/>
        <v/>
      </c>
      <c r="F217" s="13"/>
      <c r="G217" s="13"/>
      <c r="H217" s="7"/>
      <c r="I217" s="5"/>
      <c r="J217" s="5"/>
      <c r="K217" s="5"/>
      <c r="L217" s="5"/>
      <c r="M217" s="5"/>
      <c r="N217" s="5"/>
      <c r="O217" s="5"/>
      <c r="P217" s="5"/>
      <c r="Q217" s="7"/>
      <c r="R217" s="61" t="e">
        <f>VLOOKUP(Q217,ตัดปีแสตมป์!$B$10:$F$1000,2,FALSE)</f>
        <v>#N/A</v>
      </c>
      <c r="S217" s="7"/>
      <c r="T217" s="43">
        <f t="shared" si="23"/>
        <v>0</v>
      </c>
      <c r="U217" s="18"/>
      <c r="V217" s="47">
        <f t="shared" si="24"/>
        <v>0</v>
      </c>
      <c r="W217" s="5"/>
      <c r="X217" s="5"/>
    </row>
    <row r="218" spans="1:24" x14ac:dyDescent="0.45">
      <c r="A218" s="7">
        <v>213</v>
      </c>
      <c r="B218" s="70" t="str">
        <f t="shared" si="19"/>
        <v/>
      </c>
      <c r="C218" s="24" t="str">
        <f t="shared" si="20"/>
        <v/>
      </c>
      <c r="D218" s="24" t="str">
        <f t="shared" si="21"/>
        <v/>
      </c>
      <c r="E218" s="24" t="str">
        <f t="shared" si="22"/>
        <v/>
      </c>
      <c r="F218" s="13"/>
      <c r="G218" s="13"/>
      <c r="H218" s="7"/>
      <c r="I218" s="5"/>
      <c r="J218" s="5"/>
      <c r="K218" s="5"/>
      <c r="L218" s="5"/>
      <c r="M218" s="5"/>
      <c r="N218" s="5"/>
      <c r="O218" s="5"/>
      <c r="P218" s="5"/>
      <c r="Q218" s="7"/>
      <c r="R218" s="61" t="e">
        <f>VLOOKUP(Q218,ตัดปีแสตมป์!$B$10:$F$1000,2,FALSE)</f>
        <v>#N/A</v>
      </c>
      <c r="S218" s="7"/>
      <c r="T218" s="43">
        <f t="shared" si="23"/>
        <v>0</v>
      </c>
      <c r="U218" s="18"/>
      <c r="V218" s="47">
        <f t="shared" si="24"/>
        <v>0</v>
      </c>
      <c r="W218" s="5"/>
      <c r="X218" s="5"/>
    </row>
    <row r="219" spans="1:24" x14ac:dyDescent="0.45">
      <c r="A219" s="7">
        <v>214</v>
      </c>
      <c r="B219" s="70" t="str">
        <f t="shared" si="19"/>
        <v/>
      </c>
      <c r="C219" s="24" t="str">
        <f t="shared" si="20"/>
        <v/>
      </c>
      <c r="D219" s="24" t="str">
        <f t="shared" si="21"/>
        <v/>
      </c>
      <c r="E219" s="24" t="str">
        <f t="shared" si="22"/>
        <v/>
      </c>
      <c r="F219" s="13"/>
      <c r="G219" s="13"/>
      <c r="H219" s="7"/>
      <c r="I219" s="5"/>
      <c r="J219" s="5"/>
      <c r="K219" s="5"/>
      <c r="L219" s="5"/>
      <c r="M219" s="5"/>
      <c r="N219" s="5"/>
      <c r="O219" s="5"/>
      <c r="P219" s="5"/>
      <c r="Q219" s="7"/>
      <c r="R219" s="61" t="e">
        <f>VLOOKUP(Q219,ตัดปีแสตมป์!$B$10:$F$1000,2,FALSE)</f>
        <v>#N/A</v>
      </c>
      <c r="S219" s="7"/>
      <c r="T219" s="43">
        <f t="shared" si="23"/>
        <v>0</v>
      </c>
      <c r="U219" s="18"/>
      <c r="V219" s="47">
        <f t="shared" si="24"/>
        <v>0</v>
      </c>
      <c r="W219" s="5"/>
      <c r="X219" s="5"/>
    </row>
    <row r="220" spans="1:24" x14ac:dyDescent="0.45">
      <c r="A220" s="7">
        <v>215</v>
      </c>
      <c r="B220" s="70" t="str">
        <f t="shared" si="19"/>
        <v/>
      </c>
      <c r="C220" s="24" t="str">
        <f t="shared" si="20"/>
        <v/>
      </c>
      <c r="D220" s="24" t="str">
        <f t="shared" si="21"/>
        <v/>
      </c>
      <c r="E220" s="24" t="str">
        <f t="shared" si="22"/>
        <v/>
      </c>
      <c r="F220" s="13"/>
      <c r="G220" s="13"/>
      <c r="H220" s="7"/>
      <c r="I220" s="5"/>
      <c r="J220" s="5"/>
      <c r="K220" s="5"/>
      <c r="L220" s="5"/>
      <c r="M220" s="5"/>
      <c r="N220" s="5"/>
      <c r="O220" s="5"/>
      <c r="P220" s="5"/>
      <c r="Q220" s="7"/>
      <c r="R220" s="61" t="e">
        <f>VLOOKUP(Q220,ตัดปีแสตมป์!$B$10:$F$1000,2,FALSE)</f>
        <v>#N/A</v>
      </c>
      <c r="S220" s="7"/>
      <c r="T220" s="43">
        <f t="shared" si="23"/>
        <v>0</v>
      </c>
      <c r="U220" s="18"/>
      <c r="V220" s="47">
        <f t="shared" si="24"/>
        <v>0</v>
      </c>
      <c r="W220" s="5"/>
      <c r="X220" s="5"/>
    </row>
    <row r="221" spans="1:24" x14ac:dyDescent="0.45">
      <c r="A221" s="7">
        <v>216</v>
      </c>
      <c r="B221" s="70" t="str">
        <f t="shared" si="19"/>
        <v/>
      </c>
      <c r="C221" s="24" t="str">
        <f t="shared" si="20"/>
        <v/>
      </c>
      <c r="D221" s="24" t="str">
        <f t="shared" si="21"/>
        <v/>
      </c>
      <c r="E221" s="24" t="str">
        <f t="shared" si="22"/>
        <v/>
      </c>
      <c r="F221" s="13"/>
      <c r="G221" s="13"/>
      <c r="H221" s="7"/>
      <c r="I221" s="5"/>
      <c r="J221" s="5"/>
      <c r="K221" s="5"/>
      <c r="L221" s="5"/>
      <c r="M221" s="5"/>
      <c r="N221" s="5"/>
      <c r="O221" s="5"/>
      <c r="P221" s="5"/>
      <c r="Q221" s="7"/>
      <c r="R221" s="61" t="e">
        <f>VLOOKUP(Q221,ตัดปีแสตมป์!$B$10:$F$1000,2,FALSE)</f>
        <v>#N/A</v>
      </c>
      <c r="S221" s="7"/>
      <c r="T221" s="43">
        <f t="shared" si="23"/>
        <v>0</v>
      </c>
      <c r="U221" s="18"/>
      <c r="V221" s="47">
        <f t="shared" si="24"/>
        <v>0</v>
      </c>
      <c r="W221" s="5"/>
      <c r="X221" s="5"/>
    </row>
    <row r="222" spans="1:24" x14ac:dyDescent="0.45">
      <c r="A222" s="7">
        <v>217</v>
      </c>
      <c r="B222" s="70" t="str">
        <f t="shared" si="19"/>
        <v/>
      </c>
      <c r="C222" s="24" t="str">
        <f t="shared" si="20"/>
        <v/>
      </c>
      <c r="D222" s="24" t="str">
        <f t="shared" si="21"/>
        <v/>
      </c>
      <c r="E222" s="24" t="str">
        <f t="shared" si="22"/>
        <v/>
      </c>
      <c r="F222" s="13"/>
      <c r="G222" s="13"/>
      <c r="H222" s="7"/>
      <c r="I222" s="5"/>
      <c r="J222" s="5"/>
      <c r="K222" s="5"/>
      <c r="L222" s="5"/>
      <c r="M222" s="5"/>
      <c r="N222" s="5"/>
      <c r="O222" s="5"/>
      <c r="P222" s="5"/>
      <c r="Q222" s="7"/>
      <c r="R222" s="61" t="e">
        <f>VLOOKUP(Q222,ตัดปีแสตมป์!$B$10:$F$1000,2,FALSE)</f>
        <v>#N/A</v>
      </c>
      <c r="S222" s="7"/>
      <c r="T222" s="43">
        <f t="shared" si="23"/>
        <v>0</v>
      </c>
      <c r="U222" s="18"/>
      <c r="V222" s="47">
        <f t="shared" si="24"/>
        <v>0</v>
      </c>
      <c r="W222" s="5"/>
      <c r="X222" s="5"/>
    </row>
    <row r="223" spans="1:24" ht="21" hidden="1" customHeight="1" x14ac:dyDescent="0.45">
      <c r="A223" s="7">
        <v>218</v>
      </c>
      <c r="B223" s="70" t="str">
        <f t="shared" si="19"/>
        <v/>
      </c>
      <c r="C223" s="24" t="str">
        <f t="shared" si="20"/>
        <v/>
      </c>
      <c r="D223" s="24" t="str">
        <f t="shared" si="21"/>
        <v/>
      </c>
      <c r="E223" s="24" t="str">
        <f t="shared" si="22"/>
        <v/>
      </c>
      <c r="F223" s="13"/>
      <c r="G223" s="13"/>
      <c r="H223" s="7"/>
      <c r="I223" s="5"/>
      <c r="J223" s="5"/>
      <c r="K223" s="5"/>
      <c r="L223" s="5"/>
      <c r="M223" s="5"/>
      <c r="N223" s="5"/>
      <c r="O223" s="5"/>
      <c r="P223" s="5"/>
      <c r="Q223" s="7"/>
      <c r="R223" s="61" t="e">
        <f>VLOOKUP(Q223,ตัดปีแสตมป์!$B$10:$F$1000,2,FALSE)</f>
        <v>#N/A</v>
      </c>
      <c r="S223" s="7"/>
      <c r="T223" s="43">
        <f t="shared" si="23"/>
        <v>0</v>
      </c>
      <c r="U223" s="18"/>
      <c r="V223" s="47">
        <f t="shared" si="24"/>
        <v>0</v>
      </c>
      <c r="W223" s="5"/>
      <c r="X223" s="5"/>
    </row>
    <row r="224" spans="1:24" x14ac:dyDescent="0.45">
      <c r="A224" s="7">
        <v>219</v>
      </c>
      <c r="B224" s="70" t="str">
        <f t="shared" si="19"/>
        <v/>
      </c>
      <c r="C224" s="24" t="str">
        <f t="shared" si="20"/>
        <v/>
      </c>
      <c r="D224" s="24" t="str">
        <f t="shared" si="21"/>
        <v/>
      </c>
      <c r="E224" s="24" t="str">
        <f t="shared" si="22"/>
        <v/>
      </c>
      <c r="F224" s="13"/>
      <c r="G224" s="13"/>
      <c r="H224" s="7"/>
      <c r="I224" s="5"/>
      <c r="J224" s="5"/>
      <c r="K224" s="5"/>
      <c r="L224" s="5"/>
      <c r="M224" s="5"/>
      <c r="N224" s="5"/>
      <c r="O224" s="5"/>
      <c r="P224" s="5"/>
      <c r="Q224" s="7"/>
      <c r="R224" s="61" t="e">
        <f>VLOOKUP(Q224,ตัดปีแสตมป์!$B$10:$F$1000,2,FALSE)</f>
        <v>#N/A</v>
      </c>
      <c r="S224" s="7"/>
      <c r="T224" s="43">
        <f t="shared" si="23"/>
        <v>0</v>
      </c>
      <c r="U224" s="18"/>
      <c r="V224" s="47">
        <f t="shared" si="24"/>
        <v>0</v>
      </c>
      <c r="W224" s="5"/>
      <c r="X224" s="5"/>
    </row>
    <row r="225" spans="1:24" x14ac:dyDescent="0.45">
      <c r="A225" s="7">
        <v>220</v>
      </c>
      <c r="B225" s="70" t="str">
        <f t="shared" si="19"/>
        <v/>
      </c>
      <c r="C225" s="24" t="str">
        <f t="shared" si="20"/>
        <v/>
      </c>
      <c r="D225" s="24" t="str">
        <f t="shared" si="21"/>
        <v/>
      </c>
      <c r="E225" s="24" t="str">
        <f t="shared" si="22"/>
        <v/>
      </c>
      <c r="F225" s="13"/>
      <c r="G225" s="13"/>
      <c r="H225" s="7"/>
      <c r="I225" s="5"/>
      <c r="J225" s="5"/>
      <c r="K225" s="5"/>
      <c r="L225" s="5"/>
      <c r="M225" s="5"/>
      <c r="N225" s="5"/>
      <c r="O225" s="5"/>
      <c r="P225" s="5"/>
      <c r="Q225" s="7"/>
      <c r="R225" s="61" t="e">
        <f>VLOOKUP(Q225,ตัดปีแสตมป์!$B$10:$F$1000,2,FALSE)</f>
        <v>#N/A</v>
      </c>
      <c r="S225" s="7"/>
      <c r="T225" s="43">
        <f t="shared" si="23"/>
        <v>0</v>
      </c>
      <c r="U225" s="18"/>
      <c r="V225" s="47">
        <f t="shared" si="24"/>
        <v>0</v>
      </c>
      <c r="W225" s="5"/>
      <c r="X225" s="5"/>
    </row>
    <row r="226" spans="1:24" x14ac:dyDescent="0.45">
      <c r="A226" s="7">
        <v>221</v>
      </c>
      <c r="B226" s="70" t="str">
        <f t="shared" si="19"/>
        <v/>
      </c>
      <c r="C226" s="24" t="str">
        <f t="shared" si="20"/>
        <v/>
      </c>
      <c r="D226" s="24" t="str">
        <f t="shared" si="21"/>
        <v/>
      </c>
      <c r="E226" s="24" t="str">
        <f t="shared" si="22"/>
        <v/>
      </c>
      <c r="F226" s="13"/>
      <c r="G226" s="13"/>
      <c r="H226" s="7"/>
      <c r="I226" s="5"/>
      <c r="J226" s="5"/>
      <c r="K226" s="5"/>
      <c r="L226" s="5"/>
      <c r="M226" s="5"/>
      <c r="N226" s="5"/>
      <c r="O226" s="5"/>
      <c r="P226" s="5"/>
      <c r="Q226" s="7"/>
      <c r="R226" s="61" t="e">
        <f>VLOOKUP(Q226,ตัดปีแสตมป์!$B$10:$F$1000,2,FALSE)</f>
        <v>#N/A</v>
      </c>
      <c r="S226" s="7"/>
      <c r="T226" s="43">
        <f t="shared" si="23"/>
        <v>0</v>
      </c>
      <c r="U226" s="18"/>
      <c r="V226" s="47">
        <f t="shared" si="24"/>
        <v>0</v>
      </c>
      <c r="W226" s="5"/>
      <c r="X226" s="5"/>
    </row>
    <row r="227" spans="1:24" x14ac:dyDescent="0.45">
      <c r="A227" s="7">
        <v>222</v>
      </c>
      <c r="B227" s="70" t="str">
        <f t="shared" si="19"/>
        <v/>
      </c>
      <c r="C227" s="24" t="str">
        <f t="shared" si="20"/>
        <v/>
      </c>
      <c r="D227" s="24" t="str">
        <f t="shared" si="21"/>
        <v/>
      </c>
      <c r="E227" s="24" t="str">
        <f t="shared" si="22"/>
        <v/>
      </c>
      <c r="F227" s="13"/>
      <c r="G227" s="13"/>
      <c r="H227" s="7"/>
      <c r="I227" s="5"/>
      <c r="J227" s="5"/>
      <c r="K227" s="5"/>
      <c r="L227" s="5"/>
      <c r="M227" s="5"/>
      <c r="N227" s="5"/>
      <c r="O227" s="5"/>
      <c r="P227" s="5"/>
      <c r="Q227" s="7"/>
      <c r="R227" s="61" t="e">
        <f>VLOOKUP(Q227,ตัดปีแสตมป์!$B$10:$F$1000,2,FALSE)</f>
        <v>#N/A</v>
      </c>
      <c r="S227" s="7"/>
      <c r="T227" s="43">
        <f t="shared" si="23"/>
        <v>0</v>
      </c>
      <c r="U227" s="18"/>
      <c r="V227" s="47">
        <f t="shared" si="24"/>
        <v>0</v>
      </c>
      <c r="W227" s="5"/>
      <c r="X227" s="5"/>
    </row>
    <row r="228" spans="1:24" x14ac:dyDescent="0.45">
      <c r="A228" s="7">
        <v>223</v>
      </c>
      <c r="B228" s="70" t="str">
        <f t="shared" si="19"/>
        <v/>
      </c>
      <c r="C228" s="24" t="str">
        <f t="shared" si="20"/>
        <v/>
      </c>
      <c r="D228" s="24" t="str">
        <f t="shared" si="21"/>
        <v/>
      </c>
      <c r="E228" s="24" t="str">
        <f t="shared" si="22"/>
        <v/>
      </c>
      <c r="F228" s="13"/>
      <c r="G228" s="13"/>
      <c r="H228" s="7"/>
      <c r="I228" s="5"/>
      <c r="J228" s="5"/>
      <c r="K228" s="5"/>
      <c r="L228" s="5"/>
      <c r="M228" s="5"/>
      <c r="N228" s="5"/>
      <c r="O228" s="5"/>
      <c r="P228" s="5"/>
      <c r="Q228" s="7"/>
      <c r="R228" s="61" t="e">
        <f>VLOOKUP(Q228,ตัดปีแสตมป์!$B$10:$F$1000,2,FALSE)</f>
        <v>#N/A</v>
      </c>
      <c r="S228" s="7"/>
      <c r="T228" s="43">
        <f t="shared" si="23"/>
        <v>0</v>
      </c>
      <c r="U228" s="18"/>
      <c r="V228" s="47">
        <f t="shared" si="24"/>
        <v>0</v>
      </c>
      <c r="W228" s="5"/>
      <c r="X228" s="5"/>
    </row>
    <row r="229" spans="1:24" x14ac:dyDescent="0.45">
      <c r="A229" s="7">
        <v>224</v>
      </c>
      <c r="B229" s="70" t="str">
        <f t="shared" si="19"/>
        <v/>
      </c>
      <c r="C229" s="24" t="str">
        <f t="shared" si="20"/>
        <v/>
      </c>
      <c r="D229" s="24" t="str">
        <f t="shared" si="21"/>
        <v/>
      </c>
      <c r="E229" s="24" t="str">
        <f t="shared" si="22"/>
        <v/>
      </c>
      <c r="F229" s="13"/>
      <c r="G229" s="13"/>
      <c r="H229" s="7"/>
      <c r="I229" s="5"/>
      <c r="J229" s="5"/>
      <c r="K229" s="5"/>
      <c r="L229" s="5"/>
      <c r="M229" s="5"/>
      <c r="N229" s="5"/>
      <c r="O229" s="5"/>
      <c r="P229" s="5"/>
      <c r="Q229" s="7"/>
      <c r="R229" s="61" t="e">
        <f>VLOOKUP(Q229,ตัดปีแสตมป์!$B$10:$F$1000,2,FALSE)</f>
        <v>#N/A</v>
      </c>
      <c r="S229" s="7"/>
      <c r="T229" s="43">
        <f t="shared" si="23"/>
        <v>0</v>
      </c>
      <c r="U229" s="18"/>
      <c r="V229" s="47">
        <f t="shared" si="24"/>
        <v>0</v>
      </c>
      <c r="W229" s="5"/>
      <c r="X229" s="5"/>
    </row>
    <row r="230" spans="1:24" x14ac:dyDescent="0.45">
      <c r="A230" s="7">
        <v>225</v>
      </c>
      <c r="B230" s="70" t="str">
        <f t="shared" si="19"/>
        <v/>
      </c>
      <c r="C230" s="24" t="str">
        <f t="shared" si="20"/>
        <v/>
      </c>
      <c r="D230" s="24" t="str">
        <f t="shared" si="21"/>
        <v/>
      </c>
      <c r="E230" s="24" t="str">
        <f t="shared" si="22"/>
        <v/>
      </c>
      <c r="F230" s="13"/>
      <c r="G230" s="13"/>
      <c r="H230" s="7"/>
      <c r="I230" s="5"/>
      <c r="J230" s="5"/>
      <c r="K230" s="5"/>
      <c r="L230" s="5"/>
      <c r="M230" s="5"/>
      <c r="N230" s="5"/>
      <c r="O230" s="5"/>
      <c r="P230" s="5"/>
      <c r="Q230" s="7"/>
      <c r="R230" s="61" t="e">
        <f>VLOOKUP(Q230,ตัดปีแสตมป์!$B$10:$F$1000,2,FALSE)</f>
        <v>#N/A</v>
      </c>
      <c r="S230" s="7"/>
      <c r="T230" s="43">
        <f t="shared" si="23"/>
        <v>0</v>
      </c>
      <c r="U230" s="18"/>
      <c r="V230" s="47">
        <f t="shared" si="24"/>
        <v>0</v>
      </c>
      <c r="W230" s="5"/>
      <c r="X230" s="5"/>
    </row>
    <row r="231" spans="1:24" x14ac:dyDescent="0.45">
      <c r="A231" s="7">
        <v>226</v>
      </c>
      <c r="B231" s="70" t="str">
        <f t="shared" si="19"/>
        <v/>
      </c>
      <c r="C231" s="24" t="str">
        <f t="shared" si="20"/>
        <v/>
      </c>
      <c r="D231" s="24" t="str">
        <f t="shared" si="21"/>
        <v/>
      </c>
      <c r="E231" s="24" t="str">
        <f t="shared" si="22"/>
        <v/>
      </c>
      <c r="F231" s="13"/>
      <c r="G231" s="13"/>
      <c r="H231" s="7"/>
      <c r="I231" s="5"/>
      <c r="J231" s="5"/>
      <c r="K231" s="5"/>
      <c r="L231" s="5"/>
      <c r="M231" s="5"/>
      <c r="N231" s="5"/>
      <c r="O231" s="5"/>
      <c r="P231" s="5"/>
      <c r="Q231" s="7"/>
      <c r="R231" s="61" t="e">
        <f>VLOOKUP(Q231,ตัดปีแสตมป์!$B$10:$F$1000,2,FALSE)</f>
        <v>#N/A</v>
      </c>
      <c r="S231" s="7"/>
      <c r="T231" s="43">
        <f t="shared" si="23"/>
        <v>0</v>
      </c>
      <c r="U231" s="18"/>
      <c r="V231" s="47">
        <f t="shared" si="24"/>
        <v>0</v>
      </c>
      <c r="W231" s="5"/>
      <c r="X231" s="5"/>
    </row>
    <row r="232" spans="1:24" x14ac:dyDescent="0.45">
      <c r="A232" s="7">
        <v>227</v>
      </c>
      <c r="B232" s="70" t="str">
        <f t="shared" si="19"/>
        <v/>
      </c>
      <c r="C232" s="24" t="str">
        <f t="shared" si="20"/>
        <v/>
      </c>
      <c r="D232" s="24" t="str">
        <f t="shared" si="21"/>
        <v/>
      </c>
      <c r="E232" s="24" t="str">
        <f t="shared" si="22"/>
        <v/>
      </c>
      <c r="F232" s="13"/>
      <c r="G232" s="13"/>
      <c r="H232" s="7"/>
      <c r="I232" s="5"/>
      <c r="J232" s="5"/>
      <c r="K232" s="5"/>
      <c r="L232" s="5"/>
      <c r="M232" s="5"/>
      <c r="N232" s="5"/>
      <c r="O232" s="5"/>
      <c r="P232" s="5"/>
      <c r="Q232" s="7"/>
      <c r="R232" s="61" t="e">
        <f>VLOOKUP(Q232,ตัดปีแสตมป์!$B$10:$F$1000,2,FALSE)</f>
        <v>#N/A</v>
      </c>
      <c r="S232" s="7"/>
      <c r="T232" s="43">
        <f t="shared" si="23"/>
        <v>0</v>
      </c>
      <c r="U232" s="18"/>
      <c r="V232" s="47">
        <f t="shared" si="24"/>
        <v>0</v>
      </c>
      <c r="W232" s="5"/>
      <c r="X232" s="5"/>
    </row>
    <row r="233" spans="1:24" x14ac:dyDescent="0.45">
      <c r="A233" s="7">
        <v>228</v>
      </c>
      <c r="B233" s="70" t="str">
        <f t="shared" si="19"/>
        <v/>
      </c>
      <c r="C233" s="24" t="str">
        <f t="shared" si="20"/>
        <v/>
      </c>
      <c r="D233" s="24" t="str">
        <f t="shared" si="21"/>
        <v/>
      </c>
      <c r="E233" s="24" t="str">
        <f t="shared" si="22"/>
        <v/>
      </c>
      <c r="F233" s="13"/>
      <c r="G233" s="13"/>
      <c r="H233" s="7"/>
      <c r="I233" s="5"/>
      <c r="J233" s="5"/>
      <c r="K233" s="5"/>
      <c r="L233" s="5"/>
      <c r="M233" s="5"/>
      <c r="N233" s="5"/>
      <c r="O233" s="5"/>
      <c r="P233" s="5"/>
      <c r="Q233" s="7"/>
      <c r="R233" s="61" t="e">
        <f>VLOOKUP(Q233,ตัดปีแสตมป์!$B$10:$F$1000,2,FALSE)</f>
        <v>#N/A</v>
      </c>
      <c r="S233" s="7"/>
      <c r="T233" s="43">
        <f t="shared" si="23"/>
        <v>0</v>
      </c>
      <c r="U233" s="18"/>
      <c r="V233" s="47">
        <f t="shared" si="24"/>
        <v>0</v>
      </c>
      <c r="W233" s="5"/>
      <c r="X233" s="5"/>
    </row>
    <row r="234" spans="1:24" x14ac:dyDescent="0.45">
      <c r="A234" s="7">
        <v>229</v>
      </c>
      <c r="B234" s="70" t="str">
        <f t="shared" si="19"/>
        <v/>
      </c>
      <c r="C234" s="24" t="str">
        <f t="shared" si="20"/>
        <v/>
      </c>
      <c r="D234" s="24" t="str">
        <f t="shared" si="21"/>
        <v/>
      </c>
      <c r="E234" s="24" t="str">
        <f t="shared" si="22"/>
        <v/>
      </c>
      <c r="F234" s="13"/>
      <c r="G234" s="13"/>
      <c r="H234" s="7"/>
      <c r="I234" s="5"/>
      <c r="J234" s="5"/>
      <c r="K234" s="5"/>
      <c r="L234" s="5"/>
      <c r="M234" s="5"/>
      <c r="N234" s="5"/>
      <c r="O234" s="5"/>
      <c r="P234" s="5"/>
      <c r="Q234" s="7"/>
      <c r="R234" s="61" t="e">
        <f>VLOOKUP(Q234,ตัดปีแสตมป์!$B$10:$F$1000,2,FALSE)</f>
        <v>#N/A</v>
      </c>
      <c r="S234" s="7"/>
      <c r="T234" s="43">
        <f t="shared" si="23"/>
        <v>0</v>
      </c>
      <c r="U234" s="18"/>
      <c r="V234" s="47">
        <f t="shared" si="24"/>
        <v>0</v>
      </c>
      <c r="W234" s="5"/>
      <c r="X234" s="5"/>
    </row>
    <row r="235" spans="1:24" x14ac:dyDescent="0.45">
      <c r="A235" s="7">
        <v>230</v>
      </c>
      <c r="B235" s="70" t="str">
        <f t="shared" si="19"/>
        <v/>
      </c>
      <c r="C235" s="24" t="str">
        <f t="shared" si="20"/>
        <v/>
      </c>
      <c r="D235" s="24" t="str">
        <f t="shared" si="21"/>
        <v/>
      </c>
      <c r="E235" s="24" t="str">
        <f t="shared" si="22"/>
        <v/>
      </c>
      <c r="F235" s="13"/>
      <c r="G235" s="13"/>
      <c r="H235" s="7"/>
      <c r="I235" s="5"/>
      <c r="J235" s="5"/>
      <c r="K235" s="5"/>
      <c r="L235" s="5"/>
      <c r="M235" s="5"/>
      <c r="N235" s="5"/>
      <c r="O235" s="5"/>
      <c r="P235" s="5"/>
      <c r="Q235" s="7"/>
      <c r="R235" s="61" t="e">
        <f>VLOOKUP(Q235,ตัดปีแสตมป์!$B$10:$F$1000,2,FALSE)</f>
        <v>#N/A</v>
      </c>
      <c r="S235" s="7"/>
      <c r="T235" s="43">
        <f t="shared" si="23"/>
        <v>0</v>
      </c>
      <c r="U235" s="18"/>
      <c r="V235" s="47">
        <f t="shared" si="24"/>
        <v>0</v>
      </c>
      <c r="W235" s="5"/>
      <c r="X235" s="5"/>
    </row>
    <row r="236" spans="1:24" x14ac:dyDescent="0.45">
      <c r="A236" s="7">
        <v>231</v>
      </c>
      <c r="B236" s="70" t="str">
        <f t="shared" si="19"/>
        <v/>
      </c>
      <c r="C236" s="24" t="str">
        <f t="shared" si="20"/>
        <v/>
      </c>
      <c r="D236" s="24" t="str">
        <f t="shared" si="21"/>
        <v/>
      </c>
      <c r="E236" s="24" t="str">
        <f t="shared" si="22"/>
        <v/>
      </c>
      <c r="F236" s="13"/>
      <c r="G236" s="13"/>
      <c r="H236" s="7"/>
      <c r="I236" s="5"/>
      <c r="J236" s="5"/>
      <c r="K236" s="5"/>
      <c r="L236" s="5"/>
      <c r="M236" s="5"/>
      <c r="N236" s="5"/>
      <c r="O236" s="5"/>
      <c r="P236" s="5"/>
      <c r="Q236" s="7"/>
      <c r="R236" s="61" t="e">
        <f>VLOOKUP(Q236,ตัดปีแสตมป์!$B$10:$F$1000,2,FALSE)</f>
        <v>#N/A</v>
      </c>
      <c r="S236" s="7"/>
      <c r="T236" s="43">
        <f t="shared" si="23"/>
        <v>0</v>
      </c>
      <c r="U236" s="18"/>
      <c r="V236" s="47">
        <f t="shared" si="24"/>
        <v>0</v>
      </c>
      <c r="W236" s="5"/>
      <c r="X236" s="5"/>
    </row>
    <row r="237" spans="1:24" x14ac:dyDescent="0.45">
      <c r="A237" s="7">
        <v>232</v>
      </c>
      <c r="B237" s="70" t="str">
        <f t="shared" si="19"/>
        <v/>
      </c>
      <c r="C237" s="24" t="str">
        <f t="shared" si="20"/>
        <v/>
      </c>
      <c r="D237" s="24" t="str">
        <f t="shared" si="21"/>
        <v/>
      </c>
      <c r="E237" s="24" t="str">
        <f t="shared" si="22"/>
        <v/>
      </c>
      <c r="F237" s="13"/>
      <c r="G237" s="13"/>
      <c r="H237" s="7"/>
      <c r="I237" s="5"/>
      <c r="J237" s="5"/>
      <c r="K237" s="5"/>
      <c r="L237" s="5"/>
      <c r="M237" s="5"/>
      <c r="N237" s="5"/>
      <c r="O237" s="5"/>
      <c r="P237" s="5"/>
      <c r="Q237" s="7"/>
      <c r="R237" s="61" t="e">
        <f>VLOOKUP(Q237,ตัดปีแสตมป์!$B$10:$F$1000,2,FALSE)</f>
        <v>#N/A</v>
      </c>
      <c r="S237" s="7"/>
      <c r="T237" s="43">
        <f t="shared" si="23"/>
        <v>0</v>
      </c>
      <c r="U237" s="18"/>
      <c r="V237" s="47">
        <f t="shared" si="24"/>
        <v>0</v>
      </c>
      <c r="W237" s="5"/>
      <c r="X237" s="5"/>
    </row>
    <row r="238" spans="1:24" x14ac:dyDescent="0.45">
      <c r="A238" s="7">
        <v>233</v>
      </c>
      <c r="B238" s="70" t="str">
        <f t="shared" si="19"/>
        <v/>
      </c>
      <c r="C238" s="24" t="str">
        <f t="shared" si="20"/>
        <v/>
      </c>
      <c r="D238" s="24" t="str">
        <f t="shared" si="21"/>
        <v/>
      </c>
      <c r="E238" s="24" t="str">
        <f t="shared" si="22"/>
        <v/>
      </c>
      <c r="F238" s="13"/>
      <c r="G238" s="13"/>
      <c r="H238" s="7"/>
      <c r="I238" s="5"/>
      <c r="J238" s="5"/>
      <c r="K238" s="5"/>
      <c r="L238" s="5"/>
      <c r="M238" s="5"/>
      <c r="N238" s="5"/>
      <c r="O238" s="5"/>
      <c r="P238" s="5"/>
      <c r="Q238" s="7"/>
      <c r="R238" s="61" t="e">
        <f>VLOOKUP(Q238,ตัดปีแสตมป์!$B$10:$F$1000,2,FALSE)</f>
        <v>#N/A</v>
      </c>
      <c r="S238" s="7"/>
      <c r="T238" s="43">
        <f t="shared" si="23"/>
        <v>0</v>
      </c>
      <c r="U238" s="18"/>
      <c r="V238" s="47">
        <f t="shared" si="24"/>
        <v>0</v>
      </c>
      <c r="W238" s="5"/>
      <c r="X238" s="5"/>
    </row>
    <row r="239" spans="1:24" x14ac:dyDescent="0.45">
      <c r="A239" s="7">
        <v>234</v>
      </c>
      <c r="B239" s="70" t="str">
        <f t="shared" si="19"/>
        <v/>
      </c>
      <c r="C239" s="24" t="str">
        <f t="shared" si="20"/>
        <v/>
      </c>
      <c r="D239" s="24" t="str">
        <f t="shared" si="21"/>
        <v/>
      </c>
      <c r="E239" s="24" t="str">
        <f t="shared" si="22"/>
        <v/>
      </c>
      <c r="F239" s="13"/>
      <c r="G239" s="13"/>
      <c r="H239" s="7"/>
      <c r="I239" s="5"/>
      <c r="J239" s="5"/>
      <c r="K239" s="5"/>
      <c r="L239" s="5"/>
      <c r="M239" s="5"/>
      <c r="N239" s="5"/>
      <c r="O239" s="5"/>
      <c r="P239" s="5"/>
      <c r="Q239" s="7"/>
      <c r="R239" s="61" t="e">
        <f>VLOOKUP(Q239,ตัดปีแสตมป์!$B$10:$F$1000,2,FALSE)</f>
        <v>#N/A</v>
      </c>
      <c r="S239" s="7"/>
      <c r="T239" s="43">
        <f t="shared" si="23"/>
        <v>0</v>
      </c>
      <c r="U239" s="18"/>
      <c r="V239" s="47">
        <f t="shared" si="24"/>
        <v>0</v>
      </c>
      <c r="W239" s="5"/>
      <c r="X239" s="5"/>
    </row>
    <row r="240" spans="1:24" x14ac:dyDescent="0.45">
      <c r="A240" s="7">
        <v>235</v>
      </c>
      <c r="B240" s="70" t="str">
        <f t="shared" si="19"/>
        <v/>
      </c>
      <c r="C240" s="24" t="str">
        <f t="shared" si="20"/>
        <v/>
      </c>
      <c r="D240" s="24" t="str">
        <f t="shared" si="21"/>
        <v/>
      </c>
      <c r="E240" s="24" t="str">
        <f t="shared" si="22"/>
        <v/>
      </c>
      <c r="F240" s="13"/>
      <c r="G240" s="13"/>
      <c r="H240" s="7"/>
      <c r="I240" s="5"/>
      <c r="J240" s="5"/>
      <c r="K240" s="5"/>
      <c r="L240" s="5"/>
      <c r="M240" s="5"/>
      <c r="N240" s="5"/>
      <c r="O240" s="5"/>
      <c r="P240" s="5"/>
      <c r="Q240" s="7"/>
      <c r="R240" s="61" t="e">
        <f>VLOOKUP(Q240,ตัดปีแสตมป์!$B$10:$F$1000,2,FALSE)</f>
        <v>#N/A</v>
      </c>
      <c r="S240" s="7"/>
      <c r="T240" s="43">
        <f t="shared" si="23"/>
        <v>0</v>
      </c>
      <c r="U240" s="18"/>
      <c r="V240" s="47">
        <f t="shared" si="24"/>
        <v>0</v>
      </c>
      <c r="W240" s="5"/>
      <c r="X240" s="5"/>
    </row>
    <row r="241" spans="1:24" x14ac:dyDescent="0.45">
      <c r="A241" s="7">
        <v>236</v>
      </c>
      <c r="B241" s="70" t="str">
        <f t="shared" si="19"/>
        <v/>
      </c>
      <c r="C241" s="24" t="str">
        <f t="shared" si="20"/>
        <v/>
      </c>
      <c r="D241" s="24" t="str">
        <f t="shared" si="21"/>
        <v/>
      </c>
      <c r="E241" s="24" t="str">
        <f t="shared" si="22"/>
        <v/>
      </c>
      <c r="F241" s="13"/>
      <c r="G241" s="13"/>
      <c r="H241" s="7"/>
      <c r="I241" s="5"/>
      <c r="J241" s="5"/>
      <c r="K241" s="5"/>
      <c r="L241" s="5"/>
      <c r="M241" s="5"/>
      <c r="N241" s="5"/>
      <c r="O241" s="5"/>
      <c r="P241" s="5"/>
      <c r="Q241" s="7"/>
      <c r="R241" s="61" t="e">
        <f>VLOOKUP(Q241,ตัดปีแสตมป์!$B$10:$F$1000,2,FALSE)</f>
        <v>#N/A</v>
      </c>
      <c r="S241" s="7"/>
      <c r="T241" s="43">
        <f t="shared" si="23"/>
        <v>0</v>
      </c>
      <c r="U241" s="18"/>
      <c r="V241" s="47">
        <f t="shared" si="24"/>
        <v>0</v>
      </c>
      <c r="W241" s="5"/>
      <c r="X241" s="5"/>
    </row>
    <row r="242" spans="1:24" x14ac:dyDescent="0.45">
      <c r="A242" s="7">
        <v>237</v>
      </c>
      <c r="B242" s="70" t="str">
        <f t="shared" si="19"/>
        <v/>
      </c>
      <c r="C242" s="24" t="str">
        <f t="shared" si="20"/>
        <v/>
      </c>
      <c r="D242" s="24" t="str">
        <f t="shared" si="21"/>
        <v/>
      </c>
      <c r="E242" s="24" t="str">
        <f t="shared" si="22"/>
        <v/>
      </c>
      <c r="F242" s="13"/>
      <c r="G242" s="13"/>
      <c r="H242" s="7"/>
      <c r="I242" s="5"/>
      <c r="J242" s="5"/>
      <c r="K242" s="5"/>
      <c r="L242" s="5"/>
      <c r="M242" s="5"/>
      <c r="N242" s="5"/>
      <c r="O242" s="5"/>
      <c r="P242" s="5"/>
      <c r="Q242" s="7"/>
      <c r="R242" s="61" t="e">
        <f>VLOOKUP(Q242,ตัดปีแสตมป์!$B$10:$F$1000,2,FALSE)</f>
        <v>#N/A</v>
      </c>
      <c r="S242" s="7"/>
      <c r="T242" s="43">
        <f t="shared" si="23"/>
        <v>0</v>
      </c>
      <c r="U242" s="18"/>
      <c r="V242" s="47">
        <f t="shared" si="24"/>
        <v>0</v>
      </c>
      <c r="W242" s="5"/>
      <c r="X242" s="5"/>
    </row>
    <row r="243" spans="1:24" x14ac:dyDescent="0.45">
      <c r="A243" s="7">
        <v>238</v>
      </c>
      <c r="B243" s="70" t="str">
        <f t="shared" si="19"/>
        <v/>
      </c>
      <c r="C243" s="24" t="str">
        <f t="shared" si="20"/>
        <v/>
      </c>
      <c r="D243" s="24" t="str">
        <f t="shared" si="21"/>
        <v/>
      </c>
      <c r="E243" s="24" t="str">
        <f t="shared" si="22"/>
        <v/>
      </c>
      <c r="F243" s="13"/>
      <c r="G243" s="13"/>
      <c r="H243" s="7"/>
      <c r="I243" s="5"/>
      <c r="J243" s="5"/>
      <c r="K243" s="5"/>
      <c r="L243" s="5"/>
      <c r="M243" s="5"/>
      <c r="N243" s="5"/>
      <c r="O243" s="5"/>
      <c r="P243" s="5"/>
      <c r="Q243" s="7"/>
      <c r="R243" s="61" t="e">
        <f>VLOOKUP(Q243,ตัดปีแสตมป์!$B$10:$F$1000,2,FALSE)</f>
        <v>#N/A</v>
      </c>
      <c r="S243" s="7"/>
      <c r="T243" s="43">
        <f t="shared" si="23"/>
        <v>0</v>
      </c>
      <c r="U243" s="18"/>
      <c r="V243" s="47">
        <f t="shared" si="24"/>
        <v>0</v>
      </c>
      <c r="W243" s="5"/>
      <c r="X243" s="5"/>
    </row>
    <row r="244" spans="1:24" ht="21" hidden="1" customHeight="1" x14ac:dyDescent="0.45">
      <c r="A244" s="7">
        <v>239</v>
      </c>
      <c r="B244" s="70" t="str">
        <f t="shared" si="19"/>
        <v/>
      </c>
      <c r="C244" s="24" t="str">
        <f t="shared" si="20"/>
        <v/>
      </c>
      <c r="D244" s="24" t="str">
        <f t="shared" si="21"/>
        <v/>
      </c>
      <c r="E244" s="24" t="str">
        <f t="shared" si="22"/>
        <v/>
      </c>
      <c r="F244" s="13"/>
      <c r="G244" s="13"/>
      <c r="H244" s="7"/>
      <c r="I244" s="5"/>
      <c r="J244" s="5"/>
      <c r="K244" s="5"/>
      <c r="L244" s="5"/>
      <c r="M244" s="5"/>
      <c r="N244" s="5"/>
      <c r="O244" s="5"/>
      <c r="P244" s="5"/>
      <c r="Q244" s="7"/>
      <c r="R244" s="61" t="e">
        <f>VLOOKUP(Q244,ตัดปีแสตมป์!$B$10:$F$1000,2,FALSE)</f>
        <v>#N/A</v>
      </c>
      <c r="S244" s="7"/>
      <c r="T244" s="43">
        <f t="shared" si="23"/>
        <v>0</v>
      </c>
      <c r="U244" s="18"/>
      <c r="V244" s="47">
        <f t="shared" si="24"/>
        <v>0</v>
      </c>
      <c r="W244" s="5"/>
      <c r="X244" s="5"/>
    </row>
    <row r="245" spans="1:24" x14ac:dyDescent="0.45">
      <c r="A245" s="7">
        <v>240</v>
      </c>
      <c r="B245" s="70" t="str">
        <f t="shared" si="19"/>
        <v/>
      </c>
      <c r="C245" s="24" t="str">
        <f t="shared" si="20"/>
        <v/>
      </c>
      <c r="D245" s="24" t="str">
        <f t="shared" si="21"/>
        <v/>
      </c>
      <c r="E245" s="24" t="str">
        <f t="shared" si="22"/>
        <v/>
      </c>
      <c r="F245" s="13"/>
      <c r="G245" s="13"/>
      <c r="H245" s="7"/>
      <c r="I245" s="5"/>
      <c r="J245" s="5"/>
      <c r="K245" s="5"/>
      <c r="L245" s="5"/>
      <c r="M245" s="5"/>
      <c r="N245" s="5"/>
      <c r="O245" s="5"/>
      <c r="P245" s="5"/>
      <c r="Q245" s="7"/>
      <c r="R245" s="61" t="e">
        <f>VLOOKUP(Q245,ตัดปีแสตมป์!$B$10:$F$1000,2,FALSE)</f>
        <v>#N/A</v>
      </c>
      <c r="S245" s="7"/>
      <c r="T245" s="43">
        <f t="shared" si="23"/>
        <v>0</v>
      </c>
      <c r="U245" s="18"/>
      <c r="V245" s="47">
        <f t="shared" si="24"/>
        <v>0</v>
      </c>
      <c r="W245" s="5"/>
      <c r="X245" s="5"/>
    </row>
    <row r="246" spans="1:24" x14ac:dyDescent="0.45">
      <c r="A246" s="7">
        <v>241</v>
      </c>
      <c r="B246" s="70" t="str">
        <f t="shared" si="19"/>
        <v/>
      </c>
      <c r="C246" s="24" t="str">
        <f t="shared" si="20"/>
        <v/>
      </c>
      <c r="D246" s="24" t="str">
        <f t="shared" si="21"/>
        <v/>
      </c>
      <c r="E246" s="24" t="str">
        <f t="shared" si="22"/>
        <v/>
      </c>
      <c r="F246" s="13"/>
      <c r="G246" s="13"/>
      <c r="H246" s="7"/>
      <c r="I246" s="5"/>
      <c r="J246" s="5"/>
      <c r="K246" s="5"/>
      <c r="L246" s="5"/>
      <c r="M246" s="5"/>
      <c r="N246" s="5"/>
      <c r="O246" s="5"/>
      <c r="P246" s="5"/>
      <c r="Q246" s="7"/>
      <c r="R246" s="61" t="e">
        <f>VLOOKUP(Q246,ตัดปีแสตมป์!$B$10:$F$1000,2,FALSE)</f>
        <v>#N/A</v>
      </c>
      <c r="S246" s="7"/>
      <c r="T246" s="43">
        <f t="shared" si="23"/>
        <v>0</v>
      </c>
      <c r="U246" s="18"/>
      <c r="V246" s="47">
        <f t="shared" si="24"/>
        <v>0</v>
      </c>
      <c r="W246" s="5"/>
      <c r="X246" s="5"/>
    </row>
    <row r="247" spans="1:24" x14ac:dyDescent="0.45">
      <c r="A247" s="7">
        <v>242</v>
      </c>
      <c r="B247" s="70" t="str">
        <f t="shared" si="19"/>
        <v/>
      </c>
      <c r="C247" s="24" t="str">
        <f t="shared" si="20"/>
        <v/>
      </c>
      <c r="D247" s="24" t="str">
        <f t="shared" si="21"/>
        <v/>
      </c>
      <c r="E247" s="24" t="str">
        <f t="shared" si="22"/>
        <v/>
      </c>
      <c r="F247" s="13"/>
      <c r="G247" s="13"/>
      <c r="H247" s="7"/>
      <c r="I247" s="5"/>
      <c r="J247" s="5"/>
      <c r="K247" s="5"/>
      <c r="L247" s="5"/>
      <c r="M247" s="5"/>
      <c r="N247" s="5"/>
      <c r="O247" s="5"/>
      <c r="P247" s="5"/>
      <c r="Q247" s="7"/>
      <c r="R247" s="61" t="e">
        <f>VLOOKUP(Q247,ตัดปีแสตมป์!$B$10:$F$1000,2,FALSE)</f>
        <v>#N/A</v>
      </c>
      <c r="S247" s="7"/>
      <c r="T247" s="43">
        <f t="shared" si="23"/>
        <v>0</v>
      </c>
      <c r="U247" s="18"/>
      <c r="V247" s="47">
        <f t="shared" si="24"/>
        <v>0</v>
      </c>
      <c r="W247" s="5"/>
      <c r="X247" s="5"/>
    </row>
    <row r="248" spans="1:24" x14ac:dyDescent="0.45">
      <c r="A248" s="7">
        <v>243</v>
      </c>
      <c r="B248" s="70" t="str">
        <f t="shared" si="19"/>
        <v/>
      </c>
      <c r="C248" s="24" t="str">
        <f t="shared" si="20"/>
        <v/>
      </c>
      <c r="D248" s="24" t="str">
        <f t="shared" si="21"/>
        <v/>
      </c>
      <c r="E248" s="24" t="str">
        <f t="shared" si="22"/>
        <v/>
      </c>
      <c r="F248" s="13"/>
      <c r="G248" s="13"/>
      <c r="H248" s="7"/>
      <c r="I248" s="5"/>
      <c r="J248" s="5"/>
      <c r="K248" s="5"/>
      <c r="L248" s="5"/>
      <c r="M248" s="5"/>
      <c r="N248" s="5"/>
      <c r="O248" s="5"/>
      <c r="P248" s="5"/>
      <c r="Q248" s="7"/>
      <c r="R248" s="61" t="e">
        <f>VLOOKUP(Q248,ตัดปีแสตมป์!$B$10:$F$1000,2,FALSE)</f>
        <v>#N/A</v>
      </c>
      <c r="S248" s="7"/>
      <c r="T248" s="43">
        <f t="shared" si="23"/>
        <v>0</v>
      </c>
      <c r="U248" s="18"/>
      <c r="V248" s="47">
        <f t="shared" si="24"/>
        <v>0</v>
      </c>
      <c r="W248" s="5"/>
      <c r="X248" s="5"/>
    </row>
    <row r="249" spans="1:24" x14ac:dyDescent="0.45">
      <c r="A249" s="7">
        <v>244</v>
      </c>
      <c r="B249" s="70" t="str">
        <f t="shared" si="19"/>
        <v/>
      </c>
      <c r="C249" s="24" t="str">
        <f t="shared" si="20"/>
        <v/>
      </c>
      <c r="D249" s="24" t="str">
        <f t="shared" si="21"/>
        <v/>
      </c>
      <c r="E249" s="24" t="str">
        <f t="shared" si="22"/>
        <v/>
      </c>
      <c r="F249" s="13"/>
      <c r="G249" s="13"/>
      <c r="H249" s="7"/>
      <c r="I249" s="5"/>
      <c r="J249" s="5"/>
      <c r="K249" s="5"/>
      <c r="L249" s="5"/>
      <c r="M249" s="5"/>
      <c r="N249" s="5"/>
      <c r="O249" s="5"/>
      <c r="P249" s="5"/>
      <c r="Q249" s="7"/>
      <c r="R249" s="61" t="e">
        <f>VLOOKUP(Q249,ตัดปีแสตมป์!$B$10:$F$1000,2,FALSE)</f>
        <v>#N/A</v>
      </c>
      <c r="S249" s="7"/>
      <c r="T249" s="43">
        <f t="shared" si="23"/>
        <v>0</v>
      </c>
      <c r="U249" s="18"/>
      <c r="V249" s="47">
        <f t="shared" si="24"/>
        <v>0</v>
      </c>
      <c r="W249" s="5"/>
      <c r="X249" s="5"/>
    </row>
    <row r="250" spans="1:24" x14ac:dyDescent="0.45">
      <c r="A250" s="7">
        <v>245</v>
      </c>
      <c r="B250" s="70" t="str">
        <f t="shared" si="19"/>
        <v/>
      </c>
      <c r="C250" s="24" t="str">
        <f t="shared" si="20"/>
        <v/>
      </c>
      <c r="D250" s="24" t="str">
        <f t="shared" si="21"/>
        <v/>
      </c>
      <c r="E250" s="24" t="str">
        <f t="shared" si="22"/>
        <v/>
      </c>
      <c r="F250" s="13"/>
      <c r="G250" s="13"/>
      <c r="H250" s="7"/>
      <c r="I250" s="5"/>
      <c r="J250" s="5"/>
      <c r="K250" s="5"/>
      <c r="L250" s="5"/>
      <c r="M250" s="5"/>
      <c r="N250" s="5"/>
      <c r="O250" s="5"/>
      <c r="P250" s="5"/>
      <c r="Q250" s="7"/>
      <c r="R250" s="61" t="e">
        <f>VLOOKUP(Q250,ตัดปีแสตมป์!$B$10:$F$1000,2,FALSE)</f>
        <v>#N/A</v>
      </c>
      <c r="S250" s="7"/>
      <c r="T250" s="43">
        <f t="shared" si="23"/>
        <v>0</v>
      </c>
      <c r="U250" s="18"/>
      <c r="V250" s="47">
        <f t="shared" si="24"/>
        <v>0</v>
      </c>
      <c r="W250" s="5"/>
      <c r="X250" s="5"/>
    </row>
    <row r="251" spans="1:24" x14ac:dyDescent="0.45">
      <c r="A251" s="7">
        <v>246</v>
      </c>
      <c r="B251" s="70" t="str">
        <f t="shared" si="19"/>
        <v/>
      </c>
      <c r="C251" s="24" t="str">
        <f t="shared" si="20"/>
        <v/>
      </c>
      <c r="D251" s="24" t="str">
        <f t="shared" si="21"/>
        <v/>
      </c>
      <c r="E251" s="24" t="str">
        <f t="shared" si="22"/>
        <v/>
      </c>
      <c r="F251" s="13"/>
      <c r="G251" s="13"/>
      <c r="H251" s="7"/>
      <c r="I251" s="5"/>
      <c r="J251" s="5"/>
      <c r="K251" s="5"/>
      <c r="L251" s="5"/>
      <c r="M251" s="5"/>
      <c r="N251" s="5"/>
      <c r="O251" s="5"/>
      <c r="P251" s="5"/>
      <c r="Q251" s="7"/>
      <c r="R251" s="61" t="e">
        <f>VLOOKUP(Q251,ตัดปีแสตมป์!$B$10:$F$1000,2,FALSE)</f>
        <v>#N/A</v>
      </c>
      <c r="S251" s="7"/>
      <c r="T251" s="43">
        <f t="shared" si="23"/>
        <v>0</v>
      </c>
      <c r="U251" s="18"/>
      <c r="V251" s="47">
        <f t="shared" si="24"/>
        <v>0</v>
      </c>
      <c r="W251" s="5"/>
      <c r="X251" s="5"/>
    </row>
    <row r="252" spans="1:24" x14ac:dyDescent="0.45">
      <c r="A252" s="7">
        <v>247</v>
      </c>
      <c r="B252" s="70" t="str">
        <f t="shared" si="19"/>
        <v/>
      </c>
      <c r="C252" s="24" t="str">
        <f t="shared" si="20"/>
        <v/>
      </c>
      <c r="D252" s="24" t="str">
        <f t="shared" si="21"/>
        <v/>
      </c>
      <c r="E252" s="24" t="str">
        <f t="shared" si="22"/>
        <v/>
      </c>
      <c r="F252" s="13"/>
      <c r="G252" s="13"/>
      <c r="H252" s="7"/>
      <c r="I252" s="5"/>
      <c r="J252" s="5"/>
      <c r="K252" s="5"/>
      <c r="L252" s="5"/>
      <c r="M252" s="5"/>
      <c r="N252" s="5"/>
      <c r="O252" s="5"/>
      <c r="P252" s="5"/>
      <c r="Q252" s="7"/>
      <c r="R252" s="61" t="e">
        <f>VLOOKUP(Q252,ตัดปีแสตมป์!$B$10:$F$1000,2,FALSE)</f>
        <v>#N/A</v>
      </c>
      <c r="S252" s="7"/>
      <c r="T252" s="43">
        <f t="shared" si="23"/>
        <v>0</v>
      </c>
      <c r="U252" s="18"/>
      <c r="V252" s="47">
        <f t="shared" si="24"/>
        <v>0</v>
      </c>
      <c r="W252" s="5"/>
      <c r="X252" s="5"/>
    </row>
    <row r="253" spans="1:24" x14ac:dyDescent="0.45">
      <c r="A253" s="7">
        <v>248</v>
      </c>
      <c r="B253" s="70" t="str">
        <f t="shared" si="19"/>
        <v/>
      </c>
      <c r="C253" s="24" t="str">
        <f t="shared" si="20"/>
        <v/>
      </c>
      <c r="D253" s="24" t="str">
        <f t="shared" si="21"/>
        <v/>
      </c>
      <c r="E253" s="24" t="str">
        <f t="shared" si="22"/>
        <v/>
      </c>
      <c r="F253" s="13"/>
      <c r="G253" s="13"/>
      <c r="H253" s="7"/>
      <c r="I253" s="5"/>
      <c r="J253" s="5"/>
      <c r="K253" s="5"/>
      <c r="L253" s="5"/>
      <c r="M253" s="5"/>
      <c r="N253" s="5"/>
      <c r="O253" s="5"/>
      <c r="P253" s="5"/>
      <c r="Q253" s="7"/>
      <c r="R253" s="61" t="e">
        <f>VLOOKUP(Q253,ตัดปีแสตมป์!$B$10:$F$1000,2,FALSE)</f>
        <v>#N/A</v>
      </c>
      <c r="S253" s="7"/>
      <c r="T253" s="43">
        <f t="shared" si="23"/>
        <v>0</v>
      </c>
      <c r="U253" s="18"/>
      <c r="V253" s="47">
        <f t="shared" si="24"/>
        <v>0</v>
      </c>
      <c r="W253" s="5"/>
      <c r="X253" s="5"/>
    </row>
    <row r="254" spans="1:24" x14ac:dyDescent="0.45">
      <c r="A254" s="7">
        <v>249</v>
      </c>
      <c r="B254" s="70" t="str">
        <f t="shared" si="19"/>
        <v/>
      </c>
      <c r="C254" s="24" t="str">
        <f t="shared" si="20"/>
        <v/>
      </c>
      <c r="D254" s="24" t="str">
        <f t="shared" si="21"/>
        <v/>
      </c>
      <c r="E254" s="24" t="str">
        <f t="shared" si="22"/>
        <v/>
      </c>
      <c r="F254" s="13"/>
      <c r="G254" s="13"/>
      <c r="H254" s="7"/>
      <c r="I254" s="5"/>
      <c r="J254" s="5"/>
      <c r="K254" s="5"/>
      <c r="L254" s="5"/>
      <c r="M254" s="5"/>
      <c r="N254" s="5"/>
      <c r="O254" s="5"/>
      <c r="P254" s="5"/>
      <c r="Q254" s="7"/>
      <c r="R254" s="61" t="e">
        <f>VLOOKUP(Q254,ตัดปีแสตมป์!$B$10:$F$1000,2,FALSE)</f>
        <v>#N/A</v>
      </c>
      <c r="S254" s="7"/>
      <c r="T254" s="43">
        <f t="shared" si="23"/>
        <v>0</v>
      </c>
      <c r="U254" s="18"/>
      <c r="V254" s="47">
        <f t="shared" si="24"/>
        <v>0</v>
      </c>
      <c r="W254" s="5"/>
      <c r="X254" s="5"/>
    </row>
    <row r="255" spans="1:24" x14ac:dyDescent="0.45">
      <c r="A255" s="7">
        <v>250</v>
      </c>
      <c r="B255" s="70" t="str">
        <f t="shared" si="19"/>
        <v/>
      </c>
      <c r="C255" s="24" t="str">
        <f t="shared" si="20"/>
        <v/>
      </c>
      <c r="D255" s="24" t="str">
        <f t="shared" si="21"/>
        <v/>
      </c>
      <c r="E255" s="24" t="str">
        <f t="shared" si="22"/>
        <v/>
      </c>
      <c r="F255" s="13"/>
      <c r="G255" s="13"/>
      <c r="H255" s="7"/>
      <c r="I255" s="5"/>
      <c r="J255" s="5"/>
      <c r="K255" s="5"/>
      <c r="L255" s="5"/>
      <c r="M255" s="5"/>
      <c r="N255" s="5"/>
      <c r="O255" s="5"/>
      <c r="P255" s="5"/>
      <c r="Q255" s="7"/>
      <c r="R255" s="61" t="e">
        <f>VLOOKUP(Q255,ตัดปีแสตมป์!$B$10:$F$1000,2,FALSE)</f>
        <v>#N/A</v>
      </c>
      <c r="S255" s="7"/>
      <c r="T255" s="43">
        <f t="shared" si="23"/>
        <v>0</v>
      </c>
      <c r="U255" s="18"/>
      <c r="V255" s="47">
        <f t="shared" si="24"/>
        <v>0</v>
      </c>
      <c r="W255" s="5"/>
      <c r="X255" s="5"/>
    </row>
    <row r="256" spans="1:24" x14ac:dyDescent="0.45">
      <c r="A256" s="7">
        <v>251</v>
      </c>
      <c r="B256" s="70" t="str">
        <f t="shared" si="19"/>
        <v/>
      </c>
      <c r="C256" s="24" t="str">
        <f t="shared" si="20"/>
        <v/>
      </c>
      <c r="D256" s="24" t="str">
        <f t="shared" si="21"/>
        <v/>
      </c>
      <c r="E256" s="24" t="str">
        <f t="shared" si="22"/>
        <v/>
      </c>
      <c r="F256" s="13"/>
      <c r="G256" s="13"/>
      <c r="H256" s="7"/>
      <c r="I256" s="5"/>
      <c r="J256" s="5"/>
      <c r="K256" s="5"/>
      <c r="L256" s="5"/>
      <c r="M256" s="5"/>
      <c r="N256" s="5"/>
      <c r="O256" s="5"/>
      <c r="P256" s="5"/>
      <c r="Q256" s="7"/>
      <c r="R256" s="61" t="e">
        <f>VLOOKUP(Q256,ตัดปีแสตมป์!$B$10:$F$1000,2,FALSE)</f>
        <v>#N/A</v>
      </c>
      <c r="S256" s="7"/>
      <c r="T256" s="43">
        <f t="shared" si="23"/>
        <v>0</v>
      </c>
      <c r="U256" s="18"/>
      <c r="V256" s="47">
        <f t="shared" si="24"/>
        <v>0</v>
      </c>
      <c r="W256" s="5"/>
      <c r="X256" s="5"/>
    </row>
    <row r="257" spans="1:24" x14ac:dyDescent="0.45">
      <c r="A257" s="7">
        <v>252</v>
      </c>
      <c r="B257" s="70" t="str">
        <f t="shared" si="19"/>
        <v/>
      </c>
      <c r="C257" s="24" t="str">
        <f t="shared" si="20"/>
        <v/>
      </c>
      <c r="D257" s="24" t="str">
        <f t="shared" si="21"/>
        <v/>
      </c>
      <c r="E257" s="24" t="str">
        <f t="shared" si="22"/>
        <v/>
      </c>
      <c r="F257" s="13"/>
      <c r="G257" s="13"/>
      <c r="H257" s="7"/>
      <c r="I257" s="5"/>
      <c r="J257" s="5"/>
      <c r="K257" s="5"/>
      <c r="L257" s="5"/>
      <c r="M257" s="5"/>
      <c r="N257" s="5"/>
      <c r="O257" s="5"/>
      <c r="P257" s="5"/>
      <c r="Q257" s="7"/>
      <c r="R257" s="61" t="e">
        <f>VLOOKUP(Q257,ตัดปีแสตมป์!$B$10:$F$1000,2,FALSE)</f>
        <v>#N/A</v>
      </c>
      <c r="S257" s="7"/>
      <c r="T257" s="43">
        <f t="shared" si="23"/>
        <v>0</v>
      </c>
      <c r="U257" s="18"/>
      <c r="V257" s="47">
        <f t="shared" si="24"/>
        <v>0</v>
      </c>
      <c r="W257" s="5"/>
      <c r="X257" s="5"/>
    </row>
    <row r="258" spans="1:24" x14ac:dyDescent="0.45">
      <c r="A258" s="7">
        <v>253</v>
      </c>
      <c r="B258" s="70" t="str">
        <f t="shared" si="19"/>
        <v/>
      </c>
      <c r="C258" s="24" t="str">
        <f t="shared" si="20"/>
        <v/>
      </c>
      <c r="D258" s="24" t="str">
        <f t="shared" si="21"/>
        <v/>
      </c>
      <c r="E258" s="24" t="str">
        <f t="shared" si="22"/>
        <v/>
      </c>
      <c r="F258" s="13"/>
      <c r="G258" s="13"/>
      <c r="H258" s="7"/>
      <c r="I258" s="5"/>
      <c r="J258" s="5"/>
      <c r="K258" s="5"/>
      <c r="L258" s="5"/>
      <c r="M258" s="5"/>
      <c r="N258" s="5"/>
      <c r="O258" s="5"/>
      <c r="P258" s="5"/>
      <c r="Q258" s="7"/>
      <c r="R258" s="61" t="e">
        <f>VLOOKUP(Q258,ตัดปีแสตมป์!$B$10:$F$1000,2,FALSE)</f>
        <v>#N/A</v>
      </c>
      <c r="S258" s="7"/>
      <c r="T258" s="43">
        <f t="shared" si="23"/>
        <v>0</v>
      </c>
      <c r="U258" s="18"/>
      <c r="V258" s="47">
        <f t="shared" si="24"/>
        <v>0</v>
      </c>
      <c r="W258" s="5"/>
      <c r="X258" s="5"/>
    </row>
    <row r="259" spans="1:24" x14ac:dyDescent="0.45">
      <c r="A259" s="7">
        <v>254</v>
      </c>
      <c r="B259" s="70" t="str">
        <f t="shared" si="19"/>
        <v/>
      </c>
      <c r="C259" s="24" t="str">
        <f t="shared" si="20"/>
        <v/>
      </c>
      <c r="D259" s="24" t="str">
        <f t="shared" si="21"/>
        <v/>
      </c>
      <c r="E259" s="24" t="str">
        <f t="shared" si="22"/>
        <v/>
      </c>
      <c r="F259" s="13"/>
      <c r="G259" s="13"/>
      <c r="H259" s="7"/>
      <c r="I259" s="5"/>
      <c r="J259" s="5"/>
      <c r="K259" s="5"/>
      <c r="L259" s="5"/>
      <c r="M259" s="5"/>
      <c r="N259" s="5"/>
      <c r="O259" s="5"/>
      <c r="P259" s="5"/>
      <c r="Q259" s="7"/>
      <c r="R259" s="61" t="e">
        <f>VLOOKUP(Q259,ตัดปีแสตมป์!$B$10:$F$1000,2,FALSE)</f>
        <v>#N/A</v>
      </c>
      <c r="S259" s="7"/>
      <c r="T259" s="43">
        <f t="shared" si="23"/>
        <v>0</v>
      </c>
      <c r="U259" s="18"/>
      <c r="V259" s="47">
        <f t="shared" si="24"/>
        <v>0</v>
      </c>
      <c r="W259" s="5"/>
      <c r="X259" s="5"/>
    </row>
    <row r="260" spans="1:24" x14ac:dyDescent="0.45">
      <c r="A260" s="7">
        <v>255</v>
      </c>
      <c r="B260" s="70" t="str">
        <f t="shared" si="19"/>
        <v/>
      </c>
      <c r="C260" s="24" t="str">
        <f t="shared" si="20"/>
        <v/>
      </c>
      <c r="D260" s="24" t="str">
        <f t="shared" si="21"/>
        <v/>
      </c>
      <c r="E260" s="24" t="str">
        <f t="shared" si="22"/>
        <v/>
      </c>
      <c r="F260" s="13"/>
      <c r="G260" s="13"/>
      <c r="H260" s="7"/>
      <c r="I260" s="5"/>
      <c r="J260" s="5"/>
      <c r="K260" s="5"/>
      <c r="L260" s="5"/>
      <c r="M260" s="5"/>
      <c r="N260" s="5"/>
      <c r="O260" s="5"/>
      <c r="P260" s="5"/>
      <c r="Q260" s="7"/>
      <c r="R260" s="61" t="e">
        <f>VLOOKUP(Q260,ตัดปีแสตมป์!$B$10:$F$1000,2,FALSE)</f>
        <v>#N/A</v>
      </c>
      <c r="S260" s="7"/>
      <c r="T260" s="43">
        <f t="shared" si="23"/>
        <v>0</v>
      </c>
      <c r="U260" s="18"/>
      <c r="V260" s="47">
        <f t="shared" si="24"/>
        <v>0</v>
      </c>
      <c r="W260" s="5"/>
      <c r="X260" s="5"/>
    </row>
    <row r="261" spans="1:24" x14ac:dyDescent="0.45">
      <c r="A261" s="7">
        <v>256</v>
      </c>
      <c r="B261" s="70" t="str">
        <f t="shared" si="19"/>
        <v/>
      </c>
      <c r="C261" s="24" t="str">
        <f t="shared" si="20"/>
        <v/>
      </c>
      <c r="D261" s="24" t="str">
        <f t="shared" si="21"/>
        <v/>
      </c>
      <c r="E261" s="24" t="str">
        <f t="shared" si="22"/>
        <v/>
      </c>
      <c r="F261" s="13"/>
      <c r="G261" s="13"/>
      <c r="H261" s="7"/>
      <c r="I261" s="5"/>
      <c r="J261" s="5"/>
      <c r="K261" s="5"/>
      <c r="L261" s="5"/>
      <c r="M261" s="5"/>
      <c r="N261" s="5"/>
      <c r="O261" s="5"/>
      <c r="P261" s="5"/>
      <c r="Q261" s="7"/>
      <c r="R261" s="61" t="e">
        <f>VLOOKUP(Q261,ตัดปีแสตมป์!$B$10:$F$1000,2,FALSE)</f>
        <v>#N/A</v>
      </c>
      <c r="S261" s="7"/>
      <c r="T261" s="43">
        <f t="shared" si="23"/>
        <v>0</v>
      </c>
      <c r="U261" s="18"/>
      <c r="V261" s="47">
        <f t="shared" si="24"/>
        <v>0</v>
      </c>
      <c r="W261" s="5"/>
      <c r="X261" s="5"/>
    </row>
    <row r="262" spans="1:24" x14ac:dyDescent="0.45">
      <c r="A262" s="7">
        <v>257</v>
      </c>
      <c r="B262" s="70" t="str">
        <f t="shared" si="19"/>
        <v/>
      </c>
      <c r="C262" s="24" t="str">
        <f t="shared" si="20"/>
        <v/>
      </c>
      <c r="D262" s="24" t="str">
        <f t="shared" si="21"/>
        <v/>
      </c>
      <c r="E262" s="24" t="str">
        <f t="shared" si="22"/>
        <v/>
      </c>
      <c r="F262" s="13"/>
      <c r="G262" s="13"/>
      <c r="H262" s="7"/>
      <c r="I262" s="5"/>
      <c r="J262" s="5"/>
      <c r="K262" s="5"/>
      <c r="L262" s="5"/>
      <c r="M262" s="5"/>
      <c r="N262" s="5"/>
      <c r="O262" s="5"/>
      <c r="P262" s="5"/>
      <c r="Q262" s="7"/>
      <c r="R262" s="61" t="e">
        <f>VLOOKUP(Q262,ตัดปีแสตมป์!$B$10:$F$1000,2,FALSE)</f>
        <v>#N/A</v>
      </c>
      <c r="S262" s="7"/>
      <c r="T262" s="43">
        <f t="shared" si="23"/>
        <v>0</v>
      </c>
      <c r="U262" s="18"/>
      <c r="V262" s="47">
        <f t="shared" si="24"/>
        <v>0</v>
      </c>
      <c r="W262" s="5"/>
      <c r="X262" s="5"/>
    </row>
    <row r="263" spans="1:24" x14ac:dyDescent="0.45">
      <c r="A263" s="7">
        <v>258</v>
      </c>
      <c r="B263" s="70" t="str">
        <f t="shared" ref="B263:B326" si="25">F263&amp;H263&amp;Q263</f>
        <v/>
      </c>
      <c r="C263" s="24" t="str">
        <f t="shared" ref="C263:C326" si="26">I263&amp;F263&amp;H263&amp;Q263</f>
        <v/>
      </c>
      <c r="D263" s="24" t="str">
        <f t="shared" ref="D263:D326" si="27">H263&amp;Q263</f>
        <v/>
      </c>
      <c r="E263" s="24" t="str">
        <f t="shared" ref="E263:E326" si="28">I263&amp;H263&amp;Q263</f>
        <v/>
      </c>
      <c r="F263" s="13"/>
      <c r="G263" s="13"/>
      <c r="H263" s="7"/>
      <c r="I263" s="5"/>
      <c r="J263" s="5"/>
      <c r="K263" s="5"/>
      <c r="L263" s="5"/>
      <c r="M263" s="5"/>
      <c r="N263" s="5"/>
      <c r="O263" s="5"/>
      <c r="P263" s="5"/>
      <c r="Q263" s="7"/>
      <c r="R263" s="61" t="e">
        <f>VLOOKUP(Q263,ตัดปีแสตมป์!$B$10:$F$1000,2,FALSE)</f>
        <v>#N/A</v>
      </c>
      <c r="S263" s="7"/>
      <c r="T263" s="43">
        <f t="shared" si="23"/>
        <v>0</v>
      </c>
      <c r="U263" s="18"/>
      <c r="V263" s="47">
        <f t="shared" si="24"/>
        <v>0</v>
      </c>
      <c r="W263" s="5"/>
      <c r="X263" s="5"/>
    </row>
    <row r="264" spans="1:24" x14ac:dyDescent="0.45">
      <c r="A264" s="7">
        <v>259</v>
      </c>
      <c r="B264" s="70" t="str">
        <f t="shared" si="25"/>
        <v/>
      </c>
      <c r="C264" s="24" t="str">
        <f t="shared" si="26"/>
        <v/>
      </c>
      <c r="D264" s="24" t="str">
        <f t="shared" si="27"/>
        <v/>
      </c>
      <c r="E264" s="24" t="str">
        <f t="shared" si="28"/>
        <v/>
      </c>
      <c r="F264" s="13"/>
      <c r="G264" s="13"/>
      <c r="H264" s="7"/>
      <c r="I264" s="5"/>
      <c r="J264" s="5"/>
      <c r="K264" s="5"/>
      <c r="L264" s="5"/>
      <c r="M264" s="5"/>
      <c r="N264" s="5"/>
      <c r="O264" s="5"/>
      <c r="P264" s="5"/>
      <c r="Q264" s="7"/>
      <c r="R264" s="61" t="e">
        <f>VLOOKUP(Q264,ตัดปีแสตมป์!$B$10:$F$1000,2,FALSE)</f>
        <v>#N/A</v>
      </c>
      <c r="S264" s="7"/>
      <c r="T264" s="43">
        <f t="shared" si="23"/>
        <v>0</v>
      </c>
      <c r="U264" s="18"/>
      <c r="V264" s="47">
        <f t="shared" si="24"/>
        <v>0</v>
      </c>
      <c r="W264" s="5"/>
      <c r="X264" s="5"/>
    </row>
    <row r="265" spans="1:24" x14ac:dyDescent="0.45">
      <c r="A265" s="7">
        <v>260</v>
      </c>
      <c r="B265" s="70" t="str">
        <f t="shared" si="25"/>
        <v/>
      </c>
      <c r="C265" s="24" t="str">
        <f t="shared" si="26"/>
        <v/>
      </c>
      <c r="D265" s="24" t="str">
        <f t="shared" si="27"/>
        <v/>
      </c>
      <c r="E265" s="24" t="str">
        <f t="shared" si="28"/>
        <v/>
      </c>
      <c r="F265" s="13"/>
      <c r="G265" s="13"/>
      <c r="H265" s="7"/>
      <c r="I265" s="5"/>
      <c r="J265" s="5"/>
      <c r="K265" s="5"/>
      <c r="L265" s="5"/>
      <c r="M265" s="5"/>
      <c r="N265" s="5"/>
      <c r="O265" s="5"/>
      <c r="P265" s="5"/>
      <c r="Q265" s="7"/>
      <c r="R265" s="61" t="e">
        <f>VLOOKUP(Q265,ตัดปีแสตมป์!$B$10:$F$1000,2,FALSE)</f>
        <v>#N/A</v>
      </c>
      <c r="S265" s="7"/>
      <c r="T265" s="43">
        <f t="shared" si="23"/>
        <v>0</v>
      </c>
      <c r="U265" s="18"/>
      <c r="V265" s="47">
        <f t="shared" si="24"/>
        <v>0</v>
      </c>
      <c r="W265" s="5"/>
      <c r="X265" s="5"/>
    </row>
    <row r="266" spans="1:24" x14ac:dyDescent="0.45">
      <c r="A266" s="7">
        <v>261</v>
      </c>
      <c r="B266" s="70" t="str">
        <f t="shared" si="25"/>
        <v/>
      </c>
      <c r="C266" s="24" t="str">
        <f t="shared" si="26"/>
        <v/>
      </c>
      <c r="D266" s="24" t="str">
        <f t="shared" si="27"/>
        <v/>
      </c>
      <c r="E266" s="24" t="str">
        <f t="shared" si="28"/>
        <v/>
      </c>
      <c r="F266" s="13"/>
      <c r="G266" s="13"/>
      <c r="H266" s="7"/>
      <c r="I266" s="5"/>
      <c r="J266" s="5"/>
      <c r="K266" s="5"/>
      <c r="L266" s="5"/>
      <c r="M266" s="5"/>
      <c r="N266" s="5"/>
      <c r="O266" s="5"/>
      <c r="P266" s="5"/>
      <c r="Q266" s="7"/>
      <c r="R266" s="61" t="e">
        <f>VLOOKUP(Q266,ตัดปีแสตมป์!$B$10:$F$1000,2,FALSE)</f>
        <v>#N/A</v>
      </c>
      <c r="S266" s="7"/>
      <c r="T266" s="43">
        <f t="shared" si="23"/>
        <v>0</v>
      </c>
      <c r="U266" s="18"/>
      <c r="V266" s="47">
        <f t="shared" si="24"/>
        <v>0</v>
      </c>
      <c r="W266" s="5"/>
      <c r="X266" s="5"/>
    </row>
    <row r="267" spans="1:24" x14ac:dyDescent="0.45">
      <c r="A267" s="7">
        <v>262</v>
      </c>
      <c r="B267" s="70" t="str">
        <f t="shared" si="25"/>
        <v/>
      </c>
      <c r="C267" s="24" t="str">
        <f t="shared" si="26"/>
        <v/>
      </c>
      <c r="D267" s="24" t="str">
        <f t="shared" si="27"/>
        <v/>
      </c>
      <c r="E267" s="24" t="str">
        <f t="shared" si="28"/>
        <v/>
      </c>
      <c r="F267" s="13"/>
      <c r="G267" s="13"/>
      <c r="H267" s="7"/>
      <c r="I267" s="5"/>
      <c r="J267" s="5"/>
      <c r="K267" s="5"/>
      <c r="L267" s="5"/>
      <c r="M267" s="5"/>
      <c r="N267" s="5"/>
      <c r="O267" s="5"/>
      <c r="P267" s="5"/>
      <c r="Q267" s="7"/>
      <c r="R267" s="61" t="e">
        <f>VLOOKUP(Q267,ตัดปีแสตมป์!$B$10:$F$1000,2,FALSE)</f>
        <v>#N/A</v>
      </c>
      <c r="S267" s="7"/>
      <c r="T267" s="43">
        <f t="shared" si="23"/>
        <v>0</v>
      </c>
      <c r="U267" s="18"/>
      <c r="V267" s="47">
        <f t="shared" si="24"/>
        <v>0</v>
      </c>
      <c r="W267" s="5"/>
      <c r="X267" s="5"/>
    </row>
    <row r="268" spans="1:24" x14ac:dyDescent="0.45">
      <c r="A268" s="7">
        <v>263</v>
      </c>
      <c r="B268" s="70" t="str">
        <f t="shared" si="25"/>
        <v/>
      </c>
      <c r="C268" s="24" t="str">
        <f t="shared" si="26"/>
        <v/>
      </c>
      <c r="D268" s="24" t="str">
        <f t="shared" si="27"/>
        <v/>
      </c>
      <c r="E268" s="24" t="str">
        <f t="shared" si="28"/>
        <v/>
      </c>
      <c r="F268" s="13"/>
      <c r="G268" s="13"/>
      <c r="H268" s="7"/>
      <c r="I268" s="5"/>
      <c r="J268" s="5"/>
      <c r="K268" s="5"/>
      <c r="L268" s="5"/>
      <c r="M268" s="5"/>
      <c r="N268" s="5"/>
      <c r="O268" s="5"/>
      <c r="P268" s="5"/>
      <c r="Q268" s="7"/>
      <c r="R268" s="61" t="e">
        <f>VLOOKUP(Q268,ตัดปีแสตมป์!$B$10:$F$1000,2,FALSE)</f>
        <v>#N/A</v>
      </c>
      <c r="S268" s="7"/>
      <c r="T268" s="43">
        <f t="shared" si="23"/>
        <v>0</v>
      </c>
      <c r="U268" s="18"/>
      <c r="V268" s="47">
        <f t="shared" si="24"/>
        <v>0</v>
      </c>
      <c r="W268" s="5"/>
      <c r="X268" s="5"/>
    </row>
    <row r="269" spans="1:24" x14ac:dyDescent="0.45">
      <c r="A269" s="7">
        <v>264</v>
      </c>
      <c r="B269" s="70" t="str">
        <f t="shared" si="25"/>
        <v/>
      </c>
      <c r="C269" s="24" t="str">
        <f t="shared" si="26"/>
        <v/>
      </c>
      <c r="D269" s="24" t="str">
        <f t="shared" si="27"/>
        <v/>
      </c>
      <c r="E269" s="24" t="str">
        <f t="shared" si="28"/>
        <v/>
      </c>
      <c r="F269" s="13"/>
      <c r="G269" s="13"/>
      <c r="H269" s="7"/>
      <c r="I269" s="5"/>
      <c r="J269" s="5"/>
      <c r="K269" s="5"/>
      <c r="L269" s="5"/>
      <c r="M269" s="5"/>
      <c r="N269" s="5"/>
      <c r="O269" s="5"/>
      <c r="P269" s="5"/>
      <c r="Q269" s="7"/>
      <c r="R269" s="61" t="e">
        <f>VLOOKUP(Q269,ตัดปีแสตมป์!$B$10:$F$1000,2,FALSE)</f>
        <v>#N/A</v>
      </c>
      <c r="S269" s="7"/>
      <c r="T269" s="43">
        <f t="shared" si="23"/>
        <v>0</v>
      </c>
      <c r="U269" s="18"/>
      <c r="V269" s="47">
        <f t="shared" si="24"/>
        <v>0</v>
      </c>
      <c r="W269" s="5"/>
      <c r="X269" s="5"/>
    </row>
    <row r="270" spans="1:24" x14ac:dyDescent="0.45">
      <c r="A270" s="7">
        <v>265</v>
      </c>
      <c r="B270" s="70" t="str">
        <f t="shared" si="25"/>
        <v/>
      </c>
      <c r="C270" s="24" t="str">
        <f t="shared" si="26"/>
        <v/>
      </c>
      <c r="D270" s="24" t="str">
        <f t="shared" si="27"/>
        <v/>
      </c>
      <c r="E270" s="24" t="str">
        <f t="shared" si="28"/>
        <v/>
      </c>
      <c r="F270" s="13"/>
      <c r="G270" s="13"/>
      <c r="H270" s="7"/>
      <c r="I270" s="5"/>
      <c r="J270" s="5"/>
      <c r="K270" s="5"/>
      <c r="L270" s="5"/>
      <c r="M270" s="5"/>
      <c r="N270" s="5"/>
      <c r="O270" s="5"/>
      <c r="P270" s="5"/>
      <c r="Q270" s="7"/>
      <c r="R270" s="61" t="e">
        <f>VLOOKUP(Q270,ตัดปีแสตมป์!$B$10:$F$1000,2,FALSE)</f>
        <v>#N/A</v>
      </c>
      <c r="S270" s="7"/>
      <c r="T270" s="43">
        <f t="shared" si="23"/>
        <v>0</v>
      </c>
      <c r="U270" s="18"/>
      <c r="V270" s="47">
        <f t="shared" si="24"/>
        <v>0</v>
      </c>
      <c r="W270" s="5"/>
      <c r="X270" s="5"/>
    </row>
    <row r="271" spans="1:24" x14ac:dyDescent="0.45">
      <c r="A271" s="7">
        <v>266</v>
      </c>
      <c r="B271" s="70" t="str">
        <f t="shared" si="25"/>
        <v/>
      </c>
      <c r="C271" s="24" t="str">
        <f t="shared" si="26"/>
        <v/>
      </c>
      <c r="D271" s="24" t="str">
        <f t="shared" si="27"/>
        <v/>
      </c>
      <c r="E271" s="24" t="str">
        <f t="shared" si="28"/>
        <v/>
      </c>
      <c r="F271" s="13"/>
      <c r="G271" s="13"/>
      <c r="H271" s="7"/>
      <c r="I271" s="5"/>
      <c r="J271" s="5"/>
      <c r="K271" s="5"/>
      <c r="L271" s="5"/>
      <c r="M271" s="5"/>
      <c r="N271" s="5"/>
      <c r="O271" s="5"/>
      <c r="P271" s="5"/>
      <c r="Q271" s="7"/>
      <c r="R271" s="61" t="e">
        <f>VLOOKUP(Q271,ตัดปีแสตมป์!$B$10:$F$1000,2,FALSE)</f>
        <v>#N/A</v>
      </c>
      <c r="S271" s="7"/>
      <c r="T271" s="43">
        <f t="shared" si="23"/>
        <v>0</v>
      </c>
      <c r="U271" s="18"/>
      <c r="V271" s="47">
        <f t="shared" si="24"/>
        <v>0</v>
      </c>
      <c r="W271" s="5"/>
      <c r="X271" s="5"/>
    </row>
    <row r="272" spans="1:24" x14ac:dyDescent="0.45">
      <c r="A272" s="7">
        <v>267</v>
      </c>
      <c r="B272" s="70" t="str">
        <f t="shared" si="25"/>
        <v/>
      </c>
      <c r="C272" s="24" t="str">
        <f t="shared" si="26"/>
        <v/>
      </c>
      <c r="D272" s="24" t="str">
        <f t="shared" si="27"/>
        <v/>
      </c>
      <c r="E272" s="24" t="str">
        <f t="shared" si="28"/>
        <v/>
      </c>
      <c r="F272" s="13"/>
      <c r="G272" s="13"/>
      <c r="H272" s="7"/>
      <c r="I272" s="5"/>
      <c r="J272" s="5"/>
      <c r="K272" s="5"/>
      <c r="L272" s="5"/>
      <c r="M272" s="5"/>
      <c r="N272" s="5"/>
      <c r="O272" s="5"/>
      <c r="P272" s="5"/>
      <c r="Q272" s="7"/>
      <c r="R272" s="61" t="e">
        <f>VLOOKUP(Q272,ตัดปีแสตมป์!$B$10:$F$1000,2,FALSE)</f>
        <v>#N/A</v>
      </c>
      <c r="S272" s="7"/>
      <c r="T272" s="43">
        <f t="shared" si="23"/>
        <v>0</v>
      </c>
      <c r="U272" s="18"/>
      <c r="V272" s="47">
        <f t="shared" si="24"/>
        <v>0</v>
      </c>
      <c r="W272" s="5"/>
      <c r="X272" s="5"/>
    </row>
    <row r="273" spans="1:24" x14ac:dyDescent="0.45">
      <c r="A273" s="7">
        <v>268</v>
      </c>
      <c r="B273" s="70" t="str">
        <f t="shared" si="25"/>
        <v/>
      </c>
      <c r="C273" s="24" t="str">
        <f t="shared" si="26"/>
        <v/>
      </c>
      <c r="D273" s="24" t="str">
        <f t="shared" si="27"/>
        <v/>
      </c>
      <c r="E273" s="24" t="str">
        <f t="shared" si="28"/>
        <v/>
      </c>
      <c r="F273" s="13"/>
      <c r="G273" s="13"/>
      <c r="H273" s="7"/>
      <c r="I273" s="5"/>
      <c r="J273" s="5"/>
      <c r="K273" s="5"/>
      <c r="L273" s="5"/>
      <c r="M273" s="5"/>
      <c r="N273" s="5"/>
      <c r="O273" s="5"/>
      <c r="P273" s="5"/>
      <c r="Q273" s="7"/>
      <c r="R273" s="61" t="e">
        <f>VLOOKUP(Q273,ตัดปีแสตมป์!$B$10:$F$1000,2,FALSE)</f>
        <v>#N/A</v>
      </c>
      <c r="S273" s="7"/>
      <c r="T273" s="43">
        <f t="shared" si="23"/>
        <v>0</v>
      </c>
      <c r="U273" s="18"/>
      <c r="V273" s="47">
        <f t="shared" si="24"/>
        <v>0</v>
      </c>
      <c r="W273" s="5"/>
      <c r="X273" s="5"/>
    </row>
    <row r="274" spans="1:24" x14ac:dyDescent="0.45">
      <c r="A274" s="7">
        <v>269</v>
      </c>
      <c r="B274" s="70" t="str">
        <f t="shared" si="25"/>
        <v/>
      </c>
      <c r="C274" s="24" t="str">
        <f t="shared" si="26"/>
        <v/>
      </c>
      <c r="D274" s="24" t="str">
        <f t="shared" si="27"/>
        <v/>
      </c>
      <c r="E274" s="24" t="str">
        <f t="shared" si="28"/>
        <v/>
      </c>
      <c r="F274" s="13"/>
      <c r="G274" s="13"/>
      <c r="H274" s="7"/>
      <c r="I274" s="5"/>
      <c r="J274" s="5"/>
      <c r="K274" s="5"/>
      <c r="L274" s="5"/>
      <c r="M274" s="5"/>
      <c r="N274" s="5"/>
      <c r="O274" s="5"/>
      <c r="P274" s="5"/>
      <c r="Q274" s="7"/>
      <c r="R274" s="61" t="e">
        <f>VLOOKUP(Q274,ตัดปีแสตมป์!$B$10:$F$1000,2,FALSE)</f>
        <v>#N/A</v>
      </c>
      <c r="S274" s="7"/>
      <c r="T274" s="43">
        <f t="shared" si="23"/>
        <v>0</v>
      </c>
      <c r="U274" s="18"/>
      <c r="V274" s="47">
        <f t="shared" si="24"/>
        <v>0</v>
      </c>
      <c r="W274" s="5"/>
      <c r="X274" s="5"/>
    </row>
    <row r="275" spans="1:24" x14ac:dyDescent="0.45">
      <c r="A275" s="7">
        <v>270</v>
      </c>
      <c r="B275" s="70" t="str">
        <f t="shared" si="25"/>
        <v/>
      </c>
      <c r="C275" s="24" t="str">
        <f t="shared" si="26"/>
        <v/>
      </c>
      <c r="D275" s="24" t="str">
        <f t="shared" si="27"/>
        <v/>
      </c>
      <c r="E275" s="24" t="str">
        <f t="shared" si="28"/>
        <v/>
      </c>
      <c r="F275" s="13"/>
      <c r="G275" s="13"/>
      <c r="H275" s="7"/>
      <c r="I275" s="5"/>
      <c r="J275" s="5"/>
      <c r="K275" s="5"/>
      <c r="L275" s="5"/>
      <c r="M275" s="5"/>
      <c r="N275" s="5"/>
      <c r="O275" s="5"/>
      <c r="P275" s="5"/>
      <c r="Q275" s="7"/>
      <c r="R275" s="61" t="e">
        <f>VLOOKUP(Q275,ตัดปีแสตมป์!$B$10:$F$1000,2,FALSE)</f>
        <v>#N/A</v>
      </c>
      <c r="S275" s="7"/>
      <c r="T275" s="43">
        <f t="shared" si="23"/>
        <v>0</v>
      </c>
      <c r="U275" s="18"/>
      <c r="V275" s="47">
        <f t="shared" si="24"/>
        <v>0</v>
      </c>
      <c r="W275" s="5"/>
      <c r="X275" s="5"/>
    </row>
    <row r="276" spans="1:24" x14ac:dyDescent="0.45">
      <c r="A276" s="7">
        <v>271</v>
      </c>
      <c r="B276" s="70" t="str">
        <f t="shared" si="25"/>
        <v/>
      </c>
      <c r="C276" s="24" t="str">
        <f t="shared" si="26"/>
        <v/>
      </c>
      <c r="D276" s="24" t="str">
        <f t="shared" si="27"/>
        <v/>
      </c>
      <c r="E276" s="24" t="str">
        <f t="shared" si="28"/>
        <v/>
      </c>
      <c r="F276" s="13"/>
      <c r="G276" s="13"/>
      <c r="H276" s="7"/>
      <c r="I276" s="5"/>
      <c r="J276" s="5"/>
      <c r="K276" s="5"/>
      <c r="L276" s="5"/>
      <c r="M276" s="5"/>
      <c r="N276" s="5"/>
      <c r="O276" s="5"/>
      <c r="P276" s="5"/>
      <c r="Q276" s="7"/>
      <c r="R276" s="61" t="e">
        <f>VLOOKUP(Q276,ตัดปีแสตมป์!$B$10:$F$1000,2,FALSE)</f>
        <v>#N/A</v>
      </c>
      <c r="S276" s="7"/>
      <c r="T276" s="43">
        <f t="shared" si="23"/>
        <v>0</v>
      </c>
      <c r="U276" s="18"/>
      <c r="V276" s="47">
        <f t="shared" si="24"/>
        <v>0</v>
      </c>
      <c r="W276" s="5"/>
      <c r="X276" s="5"/>
    </row>
    <row r="277" spans="1:24" x14ac:dyDescent="0.45">
      <c r="A277" s="7">
        <v>272</v>
      </c>
      <c r="B277" s="70" t="str">
        <f t="shared" si="25"/>
        <v/>
      </c>
      <c r="C277" s="24" t="str">
        <f t="shared" si="26"/>
        <v/>
      </c>
      <c r="D277" s="24" t="str">
        <f t="shared" si="27"/>
        <v/>
      </c>
      <c r="E277" s="24" t="str">
        <f t="shared" si="28"/>
        <v/>
      </c>
      <c r="F277" s="13"/>
      <c r="G277" s="13"/>
      <c r="H277" s="7"/>
      <c r="I277" s="5"/>
      <c r="J277" s="5"/>
      <c r="K277" s="5"/>
      <c r="L277" s="5"/>
      <c r="M277" s="5"/>
      <c r="N277" s="5"/>
      <c r="O277" s="5"/>
      <c r="P277" s="5"/>
      <c r="Q277" s="7"/>
      <c r="R277" s="61" t="e">
        <f>VLOOKUP(Q277,ตัดปีแสตมป์!$B$10:$F$1000,2,FALSE)</f>
        <v>#N/A</v>
      </c>
      <c r="S277" s="7"/>
      <c r="T277" s="43">
        <f t="shared" ref="T277:T334" si="29">S277*20000</f>
        <v>0</v>
      </c>
      <c r="U277" s="18"/>
      <c r="V277" s="47">
        <f t="shared" ref="V277:V334" si="30">T277*U277</f>
        <v>0</v>
      </c>
      <c r="W277" s="5"/>
      <c r="X277" s="5"/>
    </row>
    <row r="278" spans="1:24" x14ac:dyDescent="0.45">
      <c r="A278" s="7">
        <v>273</v>
      </c>
      <c r="B278" s="70" t="str">
        <f t="shared" si="25"/>
        <v/>
      </c>
      <c r="C278" s="24" t="str">
        <f t="shared" si="26"/>
        <v/>
      </c>
      <c r="D278" s="24" t="str">
        <f t="shared" si="27"/>
        <v/>
      </c>
      <c r="E278" s="24" t="str">
        <f t="shared" si="28"/>
        <v/>
      </c>
      <c r="F278" s="13"/>
      <c r="G278" s="13"/>
      <c r="H278" s="7"/>
      <c r="I278" s="5"/>
      <c r="J278" s="5"/>
      <c r="K278" s="5"/>
      <c r="L278" s="5"/>
      <c r="M278" s="5"/>
      <c r="N278" s="5"/>
      <c r="O278" s="5"/>
      <c r="P278" s="5"/>
      <c r="Q278" s="7"/>
      <c r="R278" s="61" t="e">
        <f>VLOOKUP(Q278,ตัดปีแสตมป์!$B$10:$F$1000,2,FALSE)</f>
        <v>#N/A</v>
      </c>
      <c r="S278" s="7"/>
      <c r="T278" s="43">
        <f t="shared" si="29"/>
        <v>0</v>
      </c>
      <c r="U278" s="18"/>
      <c r="V278" s="47">
        <f t="shared" si="30"/>
        <v>0</v>
      </c>
      <c r="W278" s="5"/>
      <c r="X278" s="5"/>
    </row>
    <row r="279" spans="1:24" x14ac:dyDescent="0.45">
      <c r="A279" s="7">
        <v>274</v>
      </c>
      <c r="B279" s="70" t="str">
        <f t="shared" si="25"/>
        <v/>
      </c>
      <c r="C279" s="24" t="str">
        <f t="shared" si="26"/>
        <v/>
      </c>
      <c r="D279" s="24" t="str">
        <f t="shared" si="27"/>
        <v/>
      </c>
      <c r="E279" s="24" t="str">
        <f t="shared" si="28"/>
        <v/>
      </c>
      <c r="F279" s="13"/>
      <c r="G279" s="13"/>
      <c r="H279" s="7"/>
      <c r="I279" s="5"/>
      <c r="J279" s="5"/>
      <c r="K279" s="5"/>
      <c r="L279" s="5"/>
      <c r="M279" s="5"/>
      <c r="N279" s="5"/>
      <c r="O279" s="5"/>
      <c r="P279" s="5"/>
      <c r="Q279" s="7"/>
      <c r="R279" s="61" t="e">
        <f>VLOOKUP(Q279,ตัดปีแสตมป์!$B$10:$F$1000,2,FALSE)</f>
        <v>#N/A</v>
      </c>
      <c r="S279" s="7"/>
      <c r="T279" s="43">
        <f t="shared" si="29"/>
        <v>0</v>
      </c>
      <c r="U279" s="18"/>
      <c r="V279" s="47">
        <f t="shared" si="30"/>
        <v>0</v>
      </c>
      <c r="W279" s="5"/>
      <c r="X279" s="5"/>
    </row>
    <row r="280" spans="1:24" ht="21" hidden="1" customHeight="1" x14ac:dyDescent="0.45">
      <c r="A280" s="7">
        <v>275</v>
      </c>
      <c r="B280" s="70" t="str">
        <f t="shared" si="25"/>
        <v/>
      </c>
      <c r="C280" s="24" t="str">
        <f t="shared" si="26"/>
        <v/>
      </c>
      <c r="D280" s="24" t="str">
        <f t="shared" si="27"/>
        <v/>
      </c>
      <c r="E280" s="24" t="str">
        <f t="shared" si="28"/>
        <v/>
      </c>
      <c r="F280" s="13"/>
      <c r="G280" s="13"/>
      <c r="H280" s="7"/>
      <c r="I280" s="5"/>
      <c r="J280" s="5"/>
      <c r="K280" s="5"/>
      <c r="L280" s="5"/>
      <c r="M280" s="5"/>
      <c r="N280" s="5"/>
      <c r="O280" s="5"/>
      <c r="P280" s="5"/>
      <c r="Q280" s="7"/>
      <c r="R280" s="61" t="e">
        <f>VLOOKUP(Q280,ตัดปีแสตมป์!$B$10:$F$1000,2,FALSE)</f>
        <v>#N/A</v>
      </c>
      <c r="S280" s="7"/>
      <c r="T280" s="43">
        <f t="shared" si="29"/>
        <v>0</v>
      </c>
      <c r="U280" s="18"/>
      <c r="V280" s="47">
        <f t="shared" si="30"/>
        <v>0</v>
      </c>
      <c r="W280" s="5"/>
      <c r="X280" s="5"/>
    </row>
    <row r="281" spans="1:24" x14ac:dyDescent="0.45">
      <c r="A281" s="7">
        <v>276</v>
      </c>
      <c r="B281" s="70" t="str">
        <f t="shared" si="25"/>
        <v/>
      </c>
      <c r="C281" s="24" t="str">
        <f t="shared" si="26"/>
        <v/>
      </c>
      <c r="D281" s="24" t="str">
        <f t="shared" si="27"/>
        <v/>
      </c>
      <c r="E281" s="24" t="str">
        <f t="shared" si="28"/>
        <v/>
      </c>
      <c r="F281" s="13"/>
      <c r="G281" s="13"/>
      <c r="H281" s="7"/>
      <c r="I281" s="5"/>
      <c r="J281" s="5"/>
      <c r="K281" s="5"/>
      <c r="L281" s="5"/>
      <c r="M281" s="5"/>
      <c r="N281" s="5"/>
      <c r="O281" s="5"/>
      <c r="P281" s="5"/>
      <c r="Q281" s="7"/>
      <c r="R281" s="61" t="e">
        <f>VLOOKUP(Q281,ตัดปีแสตมป์!$B$10:$F$1000,2,FALSE)</f>
        <v>#N/A</v>
      </c>
      <c r="S281" s="7"/>
      <c r="T281" s="43">
        <f t="shared" si="29"/>
        <v>0</v>
      </c>
      <c r="U281" s="18"/>
      <c r="V281" s="47">
        <f t="shared" si="30"/>
        <v>0</v>
      </c>
      <c r="W281" s="5"/>
      <c r="X281" s="5"/>
    </row>
    <row r="282" spans="1:24" x14ac:dyDescent="0.45">
      <c r="A282" s="7">
        <v>277</v>
      </c>
      <c r="B282" s="70" t="str">
        <f t="shared" si="25"/>
        <v/>
      </c>
      <c r="C282" s="24" t="str">
        <f t="shared" si="26"/>
        <v/>
      </c>
      <c r="D282" s="24" t="str">
        <f t="shared" si="27"/>
        <v/>
      </c>
      <c r="E282" s="24" t="str">
        <f t="shared" si="28"/>
        <v/>
      </c>
      <c r="F282" s="13"/>
      <c r="G282" s="13"/>
      <c r="H282" s="7"/>
      <c r="I282" s="5"/>
      <c r="J282" s="5"/>
      <c r="K282" s="5"/>
      <c r="L282" s="5"/>
      <c r="M282" s="5"/>
      <c r="N282" s="5"/>
      <c r="O282" s="5"/>
      <c r="P282" s="5"/>
      <c r="Q282" s="7"/>
      <c r="R282" s="61" t="e">
        <f>VLOOKUP(Q282,ตัดปีแสตมป์!$B$10:$F$1000,2,FALSE)</f>
        <v>#N/A</v>
      </c>
      <c r="S282" s="7"/>
      <c r="T282" s="43">
        <f t="shared" si="29"/>
        <v>0</v>
      </c>
      <c r="U282" s="18"/>
      <c r="V282" s="47">
        <f t="shared" si="30"/>
        <v>0</v>
      </c>
      <c r="W282" s="5"/>
      <c r="X282" s="5"/>
    </row>
    <row r="283" spans="1:24" x14ac:dyDescent="0.45">
      <c r="A283" s="7">
        <v>278</v>
      </c>
      <c r="B283" s="70" t="str">
        <f t="shared" si="25"/>
        <v/>
      </c>
      <c r="C283" s="24" t="str">
        <f t="shared" si="26"/>
        <v/>
      </c>
      <c r="D283" s="24" t="str">
        <f t="shared" si="27"/>
        <v/>
      </c>
      <c r="E283" s="24" t="str">
        <f t="shared" si="28"/>
        <v/>
      </c>
      <c r="F283" s="13"/>
      <c r="G283" s="13"/>
      <c r="H283" s="7"/>
      <c r="I283" s="5"/>
      <c r="J283" s="5"/>
      <c r="K283" s="5"/>
      <c r="L283" s="5"/>
      <c r="M283" s="5"/>
      <c r="N283" s="5"/>
      <c r="O283" s="5"/>
      <c r="P283" s="5"/>
      <c r="Q283" s="7"/>
      <c r="R283" s="61" t="e">
        <f>VLOOKUP(Q283,ตัดปีแสตมป์!$B$10:$F$1000,2,FALSE)</f>
        <v>#N/A</v>
      </c>
      <c r="S283" s="7"/>
      <c r="T283" s="43">
        <f t="shared" si="29"/>
        <v>0</v>
      </c>
      <c r="U283" s="18"/>
      <c r="V283" s="47">
        <f t="shared" si="30"/>
        <v>0</v>
      </c>
      <c r="W283" s="5"/>
      <c r="X283" s="5"/>
    </row>
    <row r="284" spans="1:24" x14ac:dyDescent="0.45">
      <c r="A284" s="7">
        <v>279</v>
      </c>
      <c r="B284" s="70" t="str">
        <f t="shared" si="25"/>
        <v/>
      </c>
      <c r="C284" s="24" t="str">
        <f t="shared" si="26"/>
        <v/>
      </c>
      <c r="D284" s="24" t="str">
        <f t="shared" si="27"/>
        <v/>
      </c>
      <c r="E284" s="24" t="str">
        <f t="shared" si="28"/>
        <v/>
      </c>
      <c r="F284" s="13"/>
      <c r="G284" s="13"/>
      <c r="H284" s="7"/>
      <c r="I284" s="5"/>
      <c r="J284" s="5"/>
      <c r="K284" s="5"/>
      <c r="L284" s="5"/>
      <c r="M284" s="5"/>
      <c r="N284" s="5"/>
      <c r="O284" s="5"/>
      <c r="P284" s="5"/>
      <c r="Q284" s="7"/>
      <c r="R284" s="61" t="e">
        <f>VLOOKUP(Q284,ตัดปีแสตมป์!$B$10:$F$1000,2,FALSE)</f>
        <v>#N/A</v>
      </c>
      <c r="S284" s="7"/>
      <c r="T284" s="43">
        <f t="shared" si="29"/>
        <v>0</v>
      </c>
      <c r="U284" s="18"/>
      <c r="V284" s="47">
        <f t="shared" si="30"/>
        <v>0</v>
      </c>
      <c r="W284" s="5"/>
      <c r="X284" s="5"/>
    </row>
    <row r="285" spans="1:24" x14ac:dyDescent="0.45">
      <c r="A285" s="7">
        <v>280</v>
      </c>
      <c r="B285" s="70" t="str">
        <f t="shared" si="25"/>
        <v/>
      </c>
      <c r="C285" s="24" t="str">
        <f t="shared" si="26"/>
        <v/>
      </c>
      <c r="D285" s="24" t="str">
        <f t="shared" si="27"/>
        <v/>
      </c>
      <c r="E285" s="24" t="str">
        <f t="shared" si="28"/>
        <v/>
      </c>
      <c r="F285" s="13"/>
      <c r="G285" s="13"/>
      <c r="H285" s="7"/>
      <c r="I285" s="5"/>
      <c r="J285" s="5"/>
      <c r="K285" s="5"/>
      <c r="L285" s="5"/>
      <c r="M285" s="5"/>
      <c r="N285" s="5"/>
      <c r="O285" s="5"/>
      <c r="P285" s="5"/>
      <c r="Q285" s="7"/>
      <c r="R285" s="61" t="e">
        <f>VLOOKUP(Q285,ตัดปีแสตมป์!$B$10:$F$1000,2,FALSE)</f>
        <v>#N/A</v>
      </c>
      <c r="S285" s="7"/>
      <c r="T285" s="43">
        <f t="shared" si="29"/>
        <v>0</v>
      </c>
      <c r="U285" s="18"/>
      <c r="V285" s="47">
        <f t="shared" si="30"/>
        <v>0</v>
      </c>
      <c r="W285" s="5"/>
      <c r="X285" s="5"/>
    </row>
    <row r="286" spans="1:24" x14ac:dyDescent="0.45">
      <c r="A286" s="7">
        <v>281</v>
      </c>
      <c r="B286" s="70" t="str">
        <f t="shared" si="25"/>
        <v/>
      </c>
      <c r="C286" s="24" t="str">
        <f t="shared" si="26"/>
        <v/>
      </c>
      <c r="D286" s="24" t="str">
        <f t="shared" si="27"/>
        <v/>
      </c>
      <c r="E286" s="24" t="str">
        <f t="shared" si="28"/>
        <v/>
      </c>
      <c r="F286" s="13"/>
      <c r="G286" s="13"/>
      <c r="H286" s="7"/>
      <c r="I286" s="5"/>
      <c r="J286" s="5"/>
      <c r="K286" s="5"/>
      <c r="L286" s="5"/>
      <c r="M286" s="5"/>
      <c r="N286" s="5"/>
      <c r="O286" s="5"/>
      <c r="P286" s="5"/>
      <c r="Q286" s="7"/>
      <c r="R286" s="61" t="e">
        <f>VLOOKUP(Q286,ตัดปีแสตมป์!$B$10:$F$1000,2,FALSE)</f>
        <v>#N/A</v>
      </c>
      <c r="S286" s="7"/>
      <c r="T286" s="43">
        <f t="shared" si="29"/>
        <v>0</v>
      </c>
      <c r="U286" s="18"/>
      <c r="V286" s="47">
        <f t="shared" si="30"/>
        <v>0</v>
      </c>
      <c r="W286" s="5"/>
      <c r="X286" s="5"/>
    </row>
    <row r="287" spans="1:24" x14ac:dyDescent="0.45">
      <c r="A287" s="7">
        <v>282</v>
      </c>
      <c r="B287" s="70" t="str">
        <f t="shared" si="25"/>
        <v/>
      </c>
      <c r="C287" s="24" t="str">
        <f t="shared" si="26"/>
        <v/>
      </c>
      <c r="D287" s="24" t="str">
        <f t="shared" si="27"/>
        <v/>
      </c>
      <c r="E287" s="24" t="str">
        <f t="shared" si="28"/>
        <v/>
      </c>
      <c r="F287" s="13"/>
      <c r="G287" s="13"/>
      <c r="H287" s="7"/>
      <c r="I287" s="5"/>
      <c r="J287" s="5"/>
      <c r="K287" s="5"/>
      <c r="L287" s="5"/>
      <c r="M287" s="5"/>
      <c r="N287" s="5"/>
      <c r="O287" s="5"/>
      <c r="P287" s="5"/>
      <c r="Q287" s="7"/>
      <c r="R287" s="61" t="e">
        <f>VLOOKUP(Q287,ตัดปีแสตมป์!$B$10:$F$1000,2,FALSE)</f>
        <v>#N/A</v>
      </c>
      <c r="S287" s="7"/>
      <c r="T287" s="43">
        <f t="shared" si="29"/>
        <v>0</v>
      </c>
      <c r="U287" s="18"/>
      <c r="V287" s="47">
        <f t="shared" si="30"/>
        <v>0</v>
      </c>
      <c r="W287" s="5"/>
      <c r="X287" s="5"/>
    </row>
    <row r="288" spans="1:24" x14ac:dyDescent="0.45">
      <c r="A288" s="7">
        <v>283</v>
      </c>
      <c r="B288" s="70" t="str">
        <f t="shared" si="25"/>
        <v/>
      </c>
      <c r="C288" s="24" t="str">
        <f t="shared" si="26"/>
        <v/>
      </c>
      <c r="D288" s="24" t="str">
        <f t="shared" si="27"/>
        <v/>
      </c>
      <c r="E288" s="24" t="str">
        <f t="shared" si="28"/>
        <v/>
      </c>
      <c r="F288" s="13"/>
      <c r="G288" s="13"/>
      <c r="H288" s="7"/>
      <c r="I288" s="5"/>
      <c r="J288" s="5"/>
      <c r="K288" s="5"/>
      <c r="L288" s="5"/>
      <c r="M288" s="5"/>
      <c r="N288" s="5"/>
      <c r="O288" s="5"/>
      <c r="P288" s="5"/>
      <c r="Q288" s="7"/>
      <c r="R288" s="61" t="e">
        <f>VLOOKUP(Q288,ตัดปีแสตมป์!$B$10:$F$1000,2,FALSE)</f>
        <v>#N/A</v>
      </c>
      <c r="S288" s="7"/>
      <c r="T288" s="43">
        <f t="shared" si="29"/>
        <v>0</v>
      </c>
      <c r="U288" s="18"/>
      <c r="V288" s="47">
        <f t="shared" si="30"/>
        <v>0</v>
      </c>
      <c r="W288" s="5"/>
      <c r="X288" s="5"/>
    </row>
    <row r="289" spans="1:24" x14ac:dyDescent="0.45">
      <c r="A289" s="7">
        <v>284</v>
      </c>
      <c r="B289" s="70" t="str">
        <f t="shared" si="25"/>
        <v/>
      </c>
      <c r="C289" s="24" t="str">
        <f t="shared" si="26"/>
        <v/>
      </c>
      <c r="D289" s="24" t="str">
        <f t="shared" si="27"/>
        <v/>
      </c>
      <c r="E289" s="24" t="str">
        <f t="shared" si="28"/>
        <v/>
      </c>
      <c r="F289" s="13"/>
      <c r="G289" s="13"/>
      <c r="H289" s="7"/>
      <c r="I289" s="5"/>
      <c r="J289" s="5"/>
      <c r="K289" s="5"/>
      <c r="L289" s="5"/>
      <c r="M289" s="5"/>
      <c r="N289" s="5"/>
      <c r="O289" s="5"/>
      <c r="P289" s="5"/>
      <c r="Q289" s="7"/>
      <c r="R289" s="61" t="e">
        <f>VLOOKUP(Q289,ตัดปีแสตมป์!$B$10:$F$1000,2,FALSE)</f>
        <v>#N/A</v>
      </c>
      <c r="S289" s="7"/>
      <c r="T289" s="43">
        <f t="shared" si="29"/>
        <v>0</v>
      </c>
      <c r="U289" s="18"/>
      <c r="V289" s="47">
        <f t="shared" si="30"/>
        <v>0</v>
      </c>
      <c r="W289" s="5"/>
      <c r="X289" s="5"/>
    </row>
    <row r="290" spans="1:24" x14ac:dyDescent="0.45">
      <c r="A290" s="7">
        <v>285</v>
      </c>
      <c r="B290" s="70" t="str">
        <f t="shared" si="25"/>
        <v/>
      </c>
      <c r="C290" s="24" t="str">
        <f t="shared" si="26"/>
        <v/>
      </c>
      <c r="D290" s="24" t="str">
        <f t="shared" si="27"/>
        <v/>
      </c>
      <c r="E290" s="24" t="str">
        <f t="shared" si="28"/>
        <v/>
      </c>
      <c r="F290" s="13"/>
      <c r="G290" s="13"/>
      <c r="H290" s="7"/>
      <c r="I290" s="5"/>
      <c r="J290" s="5"/>
      <c r="K290" s="5"/>
      <c r="L290" s="5"/>
      <c r="M290" s="5"/>
      <c r="N290" s="5"/>
      <c r="O290" s="5"/>
      <c r="P290" s="5"/>
      <c r="Q290" s="7"/>
      <c r="R290" s="61" t="e">
        <f>VLOOKUP(Q290,ตัดปีแสตมป์!$B$10:$F$1000,2,FALSE)</f>
        <v>#N/A</v>
      </c>
      <c r="S290" s="7"/>
      <c r="T290" s="43">
        <f t="shared" si="29"/>
        <v>0</v>
      </c>
      <c r="U290" s="18"/>
      <c r="V290" s="47">
        <f t="shared" si="30"/>
        <v>0</v>
      </c>
      <c r="W290" s="5"/>
      <c r="X290" s="5"/>
    </row>
    <row r="291" spans="1:24" x14ac:dyDescent="0.45">
      <c r="A291" s="7">
        <v>286</v>
      </c>
      <c r="B291" s="70" t="str">
        <f t="shared" si="25"/>
        <v/>
      </c>
      <c r="C291" s="24" t="str">
        <f t="shared" si="26"/>
        <v/>
      </c>
      <c r="D291" s="24" t="str">
        <f t="shared" si="27"/>
        <v/>
      </c>
      <c r="E291" s="24" t="str">
        <f t="shared" si="28"/>
        <v/>
      </c>
      <c r="F291" s="13"/>
      <c r="G291" s="13"/>
      <c r="H291" s="7"/>
      <c r="I291" s="5"/>
      <c r="J291" s="5"/>
      <c r="K291" s="5"/>
      <c r="L291" s="5"/>
      <c r="M291" s="5"/>
      <c r="N291" s="5"/>
      <c r="O291" s="5"/>
      <c r="P291" s="5"/>
      <c r="Q291" s="7"/>
      <c r="R291" s="61" t="e">
        <f>VLOOKUP(Q291,ตัดปีแสตมป์!$B$10:$F$1000,2,FALSE)</f>
        <v>#N/A</v>
      </c>
      <c r="S291" s="7"/>
      <c r="T291" s="43">
        <f t="shared" si="29"/>
        <v>0</v>
      </c>
      <c r="U291" s="18"/>
      <c r="V291" s="47">
        <f t="shared" si="30"/>
        <v>0</v>
      </c>
      <c r="W291" s="5"/>
      <c r="X291" s="5"/>
    </row>
    <row r="292" spans="1:24" x14ac:dyDescent="0.45">
      <c r="A292" s="7">
        <v>287</v>
      </c>
      <c r="B292" s="70" t="str">
        <f t="shared" si="25"/>
        <v/>
      </c>
      <c r="C292" s="24" t="str">
        <f t="shared" si="26"/>
        <v/>
      </c>
      <c r="D292" s="24" t="str">
        <f t="shared" si="27"/>
        <v/>
      </c>
      <c r="E292" s="24" t="str">
        <f t="shared" si="28"/>
        <v/>
      </c>
      <c r="F292" s="13"/>
      <c r="G292" s="13"/>
      <c r="H292" s="7"/>
      <c r="I292" s="5"/>
      <c r="J292" s="5"/>
      <c r="K292" s="5"/>
      <c r="L292" s="5"/>
      <c r="M292" s="5"/>
      <c r="N292" s="5"/>
      <c r="O292" s="5"/>
      <c r="P292" s="5"/>
      <c r="Q292" s="7"/>
      <c r="R292" s="61" t="e">
        <f>VLOOKUP(Q292,ตัดปีแสตมป์!$B$10:$F$1000,2,FALSE)</f>
        <v>#N/A</v>
      </c>
      <c r="S292" s="7"/>
      <c r="T292" s="43">
        <f t="shared" si="29"/>
        <v>0</v>
      </c>
      <c r="U292" s="18"/>
      <c r="V292" s="47">
        <f t="shared" si="30"/>
        <v>0</v>
      </c>
      <c r="W292" s="5"/>
      <c r="X292" s="5"/>
    </row>
    <row r="293" spans="1:24" x14ac:dyDescent="0.45">
      <c r="A293" s="7">
        <v>288</v>
      </c>
      <c r="B293" s="70" t="str">
        <f t="shared" si="25"/>
        <v/>
      </c>
      <c r="C293" s="24" t="str">
        <f t="shared" si="26"/>
        <v/>
      </c>
      <c r="D293" s="24" t="str">
        <f t="shared" si="27"/>
        <v/>
      </c>
      <c r="E293" s="24" t="str">
        <f t="shared" si="28"/>
        <v/>
      </c>
      <c r="F293" s="13"/>
      <c r="G293" s="13"/>
      <c r="H293" s="7"/>
      <c r="I293" s="5"/>
      <c r="J293" s="5"/>
      <c r="K293" s="5"/>
      <c r="L293" s="5"/>
      <c r="M293" s="5"/>
      <c r="N293" s="5"/>
      <c r="O293" s="5"/>
      <c r="P293" s="5"/>
      <c r="Q293" s="7"/>
      <c r="R293" s="61" t="e">
        <f>VLOOKUP(Q293,ตัดปีแสตมป์!$B$10:$F$1000,2,FALSE)</f>
        <v>#N/A</v>
      </c>
      <c r="S293" s="7"/>
      <c r="T293" s="43">
        <f t="shared" si="29"/>
        <v>0</v>
      </c>
      <c r="U293" s="18"/>
      <c r="V293" s="47">
        <f t="shared" si="30"/>
        <v>0</v>
      </c>
      <c r="W293" s="5"/>
      <c r="X293" s="5"/>
    </row>
    <row r="294" spans="1:24" x14ac:dyDescent="0.45">
      <c r="A294" s="7">
        <v>289</v>
      </c>
      <c r="B294" s="70" t="str">
        <f t="shared" si="25"/>
        <v/>
      </c>
      <c r="C294" s="24" t="str">
        <f t="shared" si="26"/>
        <v/>
      </c>
      <c r="D294" s="24" t="str">
        <f t="shared" si="27"/>
        <v/>
      </c>
      <c r="E294" s="24" t="str">
        <f t="shared" si="28"/>
        <v/>
      </c>
      <c r="F294" s="13"/>
      <c r="G294" s="13"/>
      <c r="H294" s="7"/>
      <c r="I294" s="5"/>
      <c r="J294" s="5"/>
      <c r="K294" s="5"/>
      <c r="L294" s="5"/>
      <c r="M294" s="5"/>
      <c r="N294" s="5"/>
      <c r="O294" s="5"/>
      <c r="P294" s="5"/>
      <c r="Q294" s="7"/>
      <c r="R294" s="61" t="e">
        <f>VLOOKUP(Q294,ตัดปีแสตมป์!$B$10:$F$1000,2,FALSE)</f>
        <v>#N/A</v>
      </c>
      <c r="S294" s="7"/>
      <c r="T294" s="43">
        <f t="shared" si="29"/>
        <v>0</v>
      </c>
      <c r="U294" s="18"/>
      <c r="V294" s="47">
        <f t="shared" si="30"/>
        <v>0</v>
      </c>
      <c r="W294" s="5"/>
      <c r="X294" s="5"/>
    </row>
    <row r="295" spans="1:24" x14ac:dyDescent="0.45">
      <c r="A295" s="7">
        <v>290</v>
      </c>
      <c r="B295" s="70" t="str">
        <f t="shared" si="25"/>
        <v/>
      </c>
      <c r="C295" s="24" t="str">
        <f t="shared" si="26"/>
        <v/>
      </c>
      <c r="D295" s="24" t="str">
        <f t="shared" si="27"/>
        <v/>
      </c>
      <c r="E295" s="24" t="str">
        <f t="shared" si="28"/>
        <v/>
      </c>
      <c r="F295" s="13"/>
      <c r="G295" s="13"/>
      <c r="H295" s="7"/>
      <c r="I295" s="5"/>
      <c r="J295" s="5"/>
      <c r="K295" s="5"/>
      <c r="L295" s="5"/>
      <c r="M295" s="5"/>
      <c r="N295" s="5"/>
      <c r="O295" s="5"/>
      <c r="P295" s="5"/>
      <c r="Q295" s="7"/>
      <c r="R295" s="61" t="e">
        <f>VLOOKUP(Q295,ตัดปีแสตมป์!$B$10:$F$1000,2,FALSE)</f>
        <v>#N/A</v>
      </c>
      <c r="S295" s="7"/>
      <c r="T295" s="43">
        <f t="shared" si="29"/>
        <v>0</v>
      </c>
      <c r="U295" s="18"/>
      <c r="V295" s="47">
        <f t="shared" si="30"/>
        <v>0</v>
      </c>
      <c r="W295" s="5"/>
      <c r="X295" s="5"/>
    </row>
    <row r="296" spans="1:24" x14ac:dyDescent="0.45">
      <c r="A296" s="7">
        <v>291</v>
      </c>
      <c r="B296" s="70" t="str">
        <f t="shared" si="25"/>
        <v/>
      </c>
      <c r="C296" s="24" t="str">
        <f t="shared" si="26"/>
        <v/>
      </c>
      <c r="D296" s="24" t="str">
        <f t="shared" si="27"/>
        <v/>
      </c>
      <c r="E296" s="24" t="str">
        <f t="shared" si="28"/>
        <v/>
      </c>
      <c r="F296" s="13"/>
      <c r="G296" s="13"/>
      <c r="H296" s="7"/>
      <c r="I296" s="5"/>
      <c r="J296" s="5"/>
      <c r="K296" s="5"/>
      <c r="L296" s="5"/>
      <c r="M296" s="5"/>
      <c r="N296" s="5"/>
      <c r="O296" s="5"/>
      <c r="P296" s="5"/>
      <c r="Q296" s="7"/>
      <c r="R296" s="61" t="e">
        <f>VLOOKUP(Q296,ตัดปีแสตมป์!$B$10:$F$1000,2,FALSE)</f>
        <v>#N/A</v>
      </c>
      <c r="S296" s="7"/>
      <c r="T296" s="43">
        <f t="shared" si="29"/>
        <v>0</v>
      </c>
      <c r="U296" s="18"/>
      <c r="V296" s="47">
        <f t="shared" si="30"/>
        <v>0</v>
      </c>
      <c r="W296" s="5"/>
      <c r="X296" s="5"/>
    </row>
    <row r="297" spans="1:24" x14ac:dyDescent="0.45">
      <c r="A297" s="7">
        <v>292</v>
      </c>
      <c r="B297" s="70" t="str">
        <f t="shared" si="25"/>
        <v/>
      </c>
      <c r="C297" s="24" t="str">
        <f t="shared" si="26"/>
        <v/>
      </c>
      <c r="D297" s="24" t="str">
        <f t="shared" si="27"/>
        <v/>
      </c>
      <c r="E297" s="24" t="str">
        <f t="shared" si="28"/>
        <v/>
      </c>
      <c r="F297" s="13"/>
      <c r="G297" s="13"/>
      <c r="H297" s="7"/>
      <c r="I297" s="5"/>
      <c r="J297" s="5"/>
      <c r="K297" s="5"/>
      <c r="L297" s="5"/>
      <c r="M297" s="5"/>
      <c r="N297" s="5"/>
      <c r="O297" s="5"/>
      <c r="P297" s="5"/>
      <c r="Q297" s="7"/>
      <c r="R297" s="61" t="e">
        <f>VLOOKUP(Q297,ตัดปีแสตมป์!$B$10:$F$1000,2,FALSE)</f>
        <v>#N/A</v>
      </c>
      <c r="S297" s="7"/>
      <c r="T297" s="43">
        <f t="shared" si="29"/>
        <v>0</v>
      </c>
      <c r="U297" s="18"/>
      <c r="V297" s="47">
        <f t="shared" si="30"/>
        <v>0</v>
      </c>
      <c r="W297" s="5"/>
      <c r="X297" s="5"/>
    </row>
    <row r="298" spans="1:24" x14ac:dyDescent="0.45">
      <c r="A298" s="7">
        <v>293</v>
      </c>
      <c r="B298" s="70" t="str">
        <f t="shared" si="25"/>
        <v/>
      </c>
      <c r="C298" s="24" t="str">
        <f t="shared" si="26"/>
        <v/>
      </c>
      <c r="D298" s="24" t="str">
        <f t="shared" si="27"/>
        <v/>
      </c>
      <c r="E298" s="24" t="str">
        <f t="shared" si="28"/>
        <v/>
      </c>
      <c r="F298" s="13"/>
      <c r="G298" s="13"/>
      <c r="H298" s="7"/>
      <c r="I298" s="5"/>
      <c r="J298" s="5"/>
      <c r="K298" s="5"/>
      <c r="L298" s="5"/>
      <c r="M298" s="5"/>
      <c r="N298" s="5"/>
      <c r="O298" s="5"/>
      <c r="P298" s="5"/>
      <c r="Q298" s="7"/>
      <c r="R298" s="61" t="e">
        <f>VLOOKUP(Q298,ตัดปีแสตมป์!$B$10:$F$1000,2,FALSE)</f>
        <v>#N/A</v>
      </c>
      <c r="S298" s="7"/>
      <c r="T298" s="43">
        <f t="shared" si="29"/>
        <v>0</v>
      </c>
      <c r="U298" s="18"/>
      <c r="V298" s="47">
        <f t="shared" si="30"/>
        <v>0</v>
      </c>
      <c r="W298" s="5"/>
      <c r="X298" s="5"/>
    </row>
    <row r="299" spans="1:24" x14ac:dyDescent="0.45">
      <c r="A299" s="7">
        <v>294</v>
      </c>
      <c r="B299" s="70" t="str">
        <f t="shared" si="25"/>
        <v/>
      </c>
      <c r="C299" s="24" t="str">
        <f t="shared" si="26"/>
        <v/>
      </c>
      <c r="D299" s="24" t="str">
        <f t="shared" si="27"/>
        <v/>
      </c>
      <c r="E299" s="24" t="str">
        <f t="shared" si="28"/>
        <v/>
      </c>
      <c r="F299" s="13"/>
      <c r="G299" s="13"/>
      <c r="H299" s="7"/>
      <c r="I299" s="5"/>
      <c r="J299" s="5"/>
      <c r="K299" s="5"/>
      <c r="L299" s="5"/>
      <c r="M299" s="5"/>
      <c r="N299" s="5"/>
      <c r="O299" s="5"/>
      <c r="P299" s="5"/>
      <c r="Q299" s="7"/>
      <c r="R299" s="61" t="e">
        <f>VLOOKUP(Q299,ตัดปีแสตมป์!$B$10:$F$1000,2,FALSE)</f>
        <v>#N/A</v>
      </c>
      <c r="S299" s="7"/>
      <c r="T299" s="43">
        <f t="shared" si="29"/>
        <v>0</v>
      </c>
      <c r="U299" s="18"/>
      <c r="V299" s="47">
        <f t="shared" si="30"/>
        <v>0</v>
      </c>
      <c r="W299" s="5"/>
      <c r="X299" s="5"/>
    </row>
    <row r="300" spans="1:24" x14ac:dyDescent="0.45">
      <c r="A300" s="7">
        <v>295</v>
      </c>
      <c r="B300" s="70" t="str">
        <f t="shared" si="25"/>
        <v/>
      </c>
      <c r="C300" s="24" t="str">
        <f t="shared" si="26"/>
        <v/>
      </c>
      <c r="D300" s="24" t="str">
        <f t="shared" si="27"/>
        <v/>
      </c>
      <c r="E300" s="24" t="str">
        <f t="shared" si="28"/>
        <v/>
      </c>
      <c r="F300" s="13"/>
      <c r="G300" s="13"/>
      <c r="H300" s="7"/>
      <c r="I300" s="5"/>
      <c r="J300" s="5"/>
      <c r="K300" s="5"/>
      <c r="L300" s="5"/>
      <c r="M300" s="5"/>
      <c r="N300" s="5"/>
      <c r="O300" s="5"/>
      <c r="P300" s="5"/>
      <c r="Q300" s="7"/>
      <c r="R300" s="61" t="e">
        <f>VLOOKUP(Q300,ตัดปีแสตมป์!$B$10:$F$1000,2,FALSE)</f>
        <v>#N/A</v>
      </c>
      <c r="S300" s="7"/>
      <c r="T300" s="43">
        <f t="shared" si="29"/>
        <v>0</v>
      </c>
      <c r="U300" s="18"/>
      <c r="V300" s="47">
        <f t="shared" si="30"/>
        <v>0</v>
      </c>
      <c r="W300" s="5"/>
      <c r="X300" s="5"/>
    </row>
    <row r="301" spans="1:24" ht="21" hidden="1" customHeight="1" x14ac:dyDescent="0.45">
      <c r="A301" s="7">
        <v>296</v>
      </c>
      <c r="B301" s="70" t="str">
        <f t="shared" si="25"/>
        <v/>
      </c>
      <c r="C301" s="24" t="str">
        <f t="shared" si="26"/>
        <v/>
      </c>
      <c r="D301" s="24" t="str">
        <f t="shared" si="27"/>
        <v/>
      </c>
      <c r="E301" s="24" t="str">
        <f t="shared" si="28"/>
        <v/>
      </c>
      <c r="F301" s="13"/>
      <c r="G301" s="13"/>
      <c r="H301" s="7"/>
      <c r="I301" s="5"/>
      <c r="J301" s="5"/>
      <c r="K301" s="5"/>
      <c r="L301" s="5"/>
      <c r="M301" s="5"/>
      <c r="N301" s="5"/>
      <c r="O301" s="5"/>
      <c r="P301" s="5"/>
      <c r="Q301" s="7"/>
      <c r="R301" s="61" t="e">
        <f>VLOOKUP(Q301,ตัดปีแสตมป์!$B$10:$F$1000,2,FALSE)</f>
        <v>#N/A</v>
      </c>
      <c r="S301" s="7"/>
      <c r="T301" s="43">
        <f t="shared" si="29"/>
        <v>0</v>
      </c>
      <c r="U301" s="18"/>
      <c r="V301" s="47">
        <f t="shared" si="30"/>
        <v>0</v>
      </c>
      <c r="W301" s="5"/>
      <c r="X301" s="5"/>
    </row>
    <row r="302" spans="1:24" x14ac:dyDescent="0.45">
      <c r="A302" s="7">
        <v>297</v>
      </c>
      <c r="B302" s="70" t="str">
        <f t="shared" si="25"/>
        <v/>
      </c>
      <c r="C302" s="24" t="str">
        <f t="shared" si="26"/>
        <v/>
      </c>
      <c r="D302" s="24" t="str">
        <f t="shared" si="27"/>
        <v/>
      </c>
      <c r="E302" s="24" t="str">
        <f t="shared" si="28"/>
        <v/>
      </c>
      <c r="F302" s="13"/>
      <c r="G302" s="13"/>
      <c r="H302" s="7"/>
      <c r="I302" s="5"/>
      <c r="J302" s="5"/>
      <c r="K302" s="5"/>
      <c r="L302" s="5"/>
      <c r="M302" s="5"/>
      <c r="N302" s="5"/>
      <c r="O302" s="5"/>
      <c r="P302" s="5"/>
      <c r="Q302" s="7"/>
      <c r="R302" s="61" t="e">
        <f>VLOOKUP(Q302,ตัดปีแสตมป์!$B$10:$F$1000,2,FALSE)</f>
        <v>#N/A</v>
      </c>
      <c r="S302" s="7"/>
      <c r="T302" s="43">
        <f t="shared" si="29"/>
        <v>0</v>
      </c>
      <c r="U302" s="18"/>
      <c r="V302" s="47">
        <f t="shared" si="30"/>
        <v>0</v>
      </c>
      <c r="W302" s="5"/>
      <c r="X302" s="5"/>
    </row>
    <row r="303" spans="1:24" x14ac:dyDescent="0.45">
      <c r="A303" s="7">
        <v>298</v>
      </c>
      <c r="B303" s="70" t="str">
        <f t="shared" si="25"/>
        <v/>
      </c>
      <c r="C303" s="24" t="str">
        <f t="shared" si="26"/>
        <v/>
      </c>
      <c r="D303" s="24" t="str">
        <f t="shared" si="27"/>
        <v/>
      </c>
      <c r="E303" s="24" t="str">
        <f t="shared" si="28"/>
        <v/>
      </c>
      <c r="F303" s="13"/>
      <c r="G303" s="13"/>
      <c r="H303" s="7"/>
      <c r="I303" s="5"/>
      <c r="J303" s="5"/>
      <c r="K303" s="5"/>
      <c r="L303" s="5"/>
      <c r="M303" s="5"/>
      <c r="N303" s="5"/>
      <c r="O303" s="5"/>
      <c r="P303" s="5"/>
      <c r="Q303" s="7"/>
      <c r="R303" s="61" t="e">
        <f>VLOOKUP(Q303,ตัดปีแสตมป์!$B$10:$F$1000,2,FALSE)</f>
        <v>#N/A</v>
      </c>
      <c r="S303" s="7"/>
      <c r="T303" s="43">
        <f t="shared" si="29"/>
        <v>0</v>
      </c>
      <c r="U303" s="18"/>
      <c r="V303" s="47">
        <f t="shared" si="30"/>
        <v>0</v>
      </c>
      <c r="W303" s="5"/>
      <c r="X303" s="5"/>
    </row>
    <row r="304" spans="1:24" x14ac:dyDescent="0.45">
      <c r="A304" s="7">
        <v>299</v>
      </c>
      <c r="B304" s="70" t="str">
        <f t="shared" si="25"/>
        <v/>
      </c>
      <c r="C304" s="24" t="str">
        <f t="shared" si="26"/>
        <v/>
      </c>
      <c r="D304" s="24" t="str">
        <f t="shared" si="27"/>
        <v/>
      </c>
      <c r="E304" s="24" t="str">
        <f t="shared" si="28"/>
        <v/>
      </c>
      <c r="F304" s="13"/>
      <c r="G304" s="13"/>
      <c r="H304" s="7"/>
      <c r="I304" s="5"/>
      <c r="J304" s="5"/>
      <c r="K304" s="5"/>
      <c r="L304" s="5"/>
      <c r="M304" s="5"/>
      <c r="N304" s="5"/>
      <c r="O304" s="5"/>
      <c r="P304" s="5"/>
      <c r="Q304" s="7"/>
      <c r="R304" s="61" t="e">
        <f>VLOOKUP(Q304,ตัดปีแสตมป์!$B$10:$F$1000,2,FALSE)</f>
        <v>#N/A</v>
      </c>
      <c r="S304" s="7"/>
      <c r="T304" s="43">
        <f t="shared" si="29"/>
        <v>0</v>
      </c>
      <c r="U304" s="18"/>
      <c r="V304" s="47">
        <f t="shared" si="30"/>
        <v>0</v>
      </c>
      <c r="W304" s="5"/>
      <c r="X304" s="5"/>
    </row>
    <row r="305" spans="1:24" x14ac:dyDescent="0.45">
      <c r="A305" s="7">
        <v>300</v>
      </c>
      <c r="B305" s="70" t="str">
        <f t="shared" si="25"/>
        <v/>
      </c>
      <c r="C305" s="24" t="str">
        <f t="shared" si="26"/>
        <v/>
      </c>
      <c r="D305" s="24" t="str">
        <f t="shared" si="27"/>
        <v/>
      </c>
      <c r="E305" s="24" t="str">
        <f t="shared" si="28"/>
        <v/>
      </c>
      <c r="F305" s="13"/>
      <c r="G305" s="13"/>
      <c r="H305" s="7"/>
      <c r="I305" s="5"/>
      <c r="J305" s="5"/>
      <c r="K305" s="5"/>
      <c r="L305" s="5"/>
      <c r="M305" s="5"/>
      <c r="N305" s="5"/>
      <c r="O305" s="5"/>
      <c r="P305" s="5"/>
      <c r="Q305" s="7"/>
      <c r="R305" s="61" t="e">
        <f>VLOOKUP(Q305,ตัดปีแสตมป์!$B$10:$F$1000,2,FALSE)</f>
        <v>#N/A</v>
      </c>
      <c r="S305" s="7"/>
      <c r="T305" s="43">
        <f t="shared" si="29"/>
        <v>0</v>
      </c>
      <c r="U305" s="18"/>
      <c r="V305" s="47">
        <f t="shared" si="30"/>
        <v>0</v>
      </c>
      <c r="W305" s="5"/>
      <c r="X305" s="5"/>
    </row>
    <row r="306" spans="1:24" x14ac:dyDescent="0.45">
      <c r="A306" s="7">
        <v>301</v>
      </c>
      <c r="B306" s="70" t="str">
        <f t="shared" si="25"/>
        <v/>
      </c>
      <c r="C306" s="24" t="str">
        <f t="shared" si="26"/>
        <v/>
      </c>
      <c r="D306" s="24" t="str">
        <f t="shared" si="27"/>
        <v/>
      </c>
      <c r="E306" s="24" t="str">
        <f t="shared" si="28"/>
        <v/>
      </c>
      <c r="F306" s="13"/>
      <c r="G306" s="13"/>
      <c r="H306" s="7"/>
      <c r="I306" s="5"/>
      <c r="J306" s="5"/>
      <c r="K306" s="5"/>
      <c r="L306" s="5"/>
      <c r="M306" s="5"/>
      <c r="N306" s="5"/>
      <c r="O306" s="5"/>
      <c r="P306" s="5"/>
      <c r="Q306" s="7"/>
      <c r="R306" s="61" t="e">
        <f>VLOOKUP(Q306,ตัดปีแสตมป์!$B$10:$F$1000,2,FALSE)</f>
        <v>#N/A</v>
      </c>
      <c r="S306" s="7"/>
      <c r="T306" s="43">
        <f t="shared" si="29"/>
        <v>0</v>
      </c>
      <c r="U306" s="18"/>
      <c r="V306" s="47">
        <f t="shared" si="30"/>
        <v>0</v>
      </c>
      <c r="W306" s="5"/>
      <c r="X306" s="5"/>
    </row>
    <row r="307" spans="1:24" x14ac:dyDescent="0.45">
      <c r="A307" s="7">
        <v>302</v>
      </c>
      <c r="B307" s="70" t="str">
        <f t="shared" si="25"/>
        <v/>
      </c>
      <c r="C307" s="24" t="str">
        <f t="shared" si="26"/>
        <v/>
      </c>
      <c r="D307" s="24" t="str">
        <f t="shared" si="27"/>
        <v/>
      </c>
      <c r="E307" s="24" t="str">
        <f t="shared" si="28"/>
        <v/>
      </c>
      <c r="F307" s="13"/>
      <c r="G307" s="13"/>
      <c r="H307" s="7"/>
      <c r="I307" s="5"/>
      <c r="J307" s="5"/>
      <c r="K307" s="5"/>
      <c r="L307" s="5"/>
      <c r="M307" s="5"/>
      <c r="N307" s="5"/>
      <c r="O307" s="5"/>
      <c r="P307" s="5"/>
      <c r="Q307" s="7"/>
      <c r="R307" s="61" t="e">
        <f>VLOOKUP(Q307,ตัดปีแสตมป์!$B$10:$F$1000,2,FALSE)</f>
        <v>#N/A</v>
      </c>
      <c r="S307" s="7"/>
      <c r="T307" s="43">
        <f t="shared" si="29"/>
        <v>0</v>
      </c>
      <c r="U307" s="18"/>
      <c r="V307" s="47">
        <f t="shared" si="30"/>
        <v>0</v>
      </c>
      <c r="W307" s="5"/>
      <c r="X307" s="5"/>
    </row>
    <row r="308" spans="1:24" x14ac:dyDescent="0.45">
      <c r="A308" s="7">
        <v>303</v>
      </c>
      <c r="B308" s="70" t="str">
        <f t="shared" si="25"/>
        <v/>
      </c>
      <c r="C308" s="24" t="str">
        <f t="shared" si="26"/>
        <v/>
      </c>
      <c r="D308" s="24" t="str">
        <f t="shared" si="27"/>
        <v/>
      </c>
      <c r="E308" s="24" t="str">
        <f t="shared" si="28"/>
        <v/>
      </c>
      <c r="F308" s="13"/>
      <c r="G308" s="13"/>
      <c r="H308" s="7"/>
      <c r="I308" s="5"/>
      <c r="J308" s="5"/>
      <c r="K308" s="5"/>
      <c r="L308" s="5"/>
      <c r="M308" s="5"/>
      <c r="N308" s="5"/>
      <c r="O308" s="5"/>
      <c r="P308" s="5"/>
      <c r="Q308" s="7"/>
      <c r="R308" s="61" t="e">
        <f>VLOOKUP(Q308,ตัดปีแสตมป์!$B$10:$F$1000,2,FALSE)</f>
        <v>#N/A</v>
      </c>
      <c r="S308" s="7"/>
      <c r="T308" s="43">
        <f t="shared" si="29"/>
        <v>0</v>
      </c>
      <c r="U308" s="18"/>
      <c r="V308" s="47">
        <f t="shared" si="30"/>
        <v>0</v>
      </c>
      <c r="W308" s="5"/>
      <c r="X308" s="5"/>
    </row>
    <row r="309" spans="1:24" x14ac:dyDescent="0.45">
      <c r="A309" s="7">
        <v>304</v>
      </c>
      <c r="B309" s="70" t="str">
        <f t="shared" si="25"/>
        <v/>
      </c>
      <c r="C309" s="24" t="str">
        <f t="shared" si="26"/>
        <v/>
      </c>
      <c r="D309" s="24" t="str">
        <f t="shared" si="27"/>
        <v/>
      </c>
      <c r="E309" s="24" t="str">
        <f t="shared" si="28"/>
        <v/>
      </c>
      <c r="F309" s="13"/>
      <c r="G309" s="13"/>
      <c r="H309" s="7"/>
      <c r="I309" s="5"/>
      <c r="J309" s="5"/>
      <c r="K309" s="5"/>
      <c r="L309" s="5"/>
      <c r="M309" s="5"/>
      <c r="N309" s="5"/>
      <c r="O309" s="5"/>
      <c r="P309" s="5"/>
      <c r="Q309" s="7"/>
      <c r="R309" s="61" t="e">
        <f>VLOOKUP(Q309,ตัดปีแสตมป์!$B$10:$F$1000,2,FALSE)</f>
        <v>#N/A</v>
      </c>
      <c r="S309" s="7"/>
      <c r="T309" s="43">
        <f t="shared" si="29"/>
        <v>0</v>
      </c>
      <c r="U309" s="18"/>
      <c r="V309" s="47">
        <f t="shared" si="30"/>
        <v>0</v>
      </c>
      <c r="W309" s="5"/>
      <c r="X309" s="5"/>
    </row>
    <row r="310" spans="1:24" x14ac:dyDescent="0.45">
      <c r="A310" s="7">
        <v>305</v>
      </c>
      <c r="B310" s="70" t="str">
        <f t="shared" si="25"/>
        <v/>
      </c>
      <c r="C310" s="24" t="str">
        <f t="shared" si="26"/>
        <v/>
      </c>
      <c r="D310" s="24" t="str">
        <f t="shared" si="27"/>
        <v/>
      </c>
      <c r="E310" s="24" t="str">
        <f t="shared" si="28"/>
        <v/>
      </c>
      <c r="F310" s="13"/>
      <c r="G310" s="13"/>
      <c r="H310" s="7"/>
      <c r="I310" s="5"/>
      <c r="J310" s="5"/>
      <c r="K310" s="5"/>
      <c r="L310" s="5"/>
      <c r="M310" s="5"/>
      <c r="N310" s="5"/>
      <c r="O310" s="5"/>
      <c r="P310" s="5"/>
      <c r="Q310" s="7"/>
      <c r="R310" s="61" t="e">
        <f>VLOOKUP(Q310,ตัดปีแสตมป์!$B$10:$F$1000,2,FALSE)</f>
        <v>#N/A</v>
      </c>
      <c r="S310" s="7"/>
      <c r="T310" s="43">
        <f t="shared" si="29"/>
        <v>0</v>
      </c>
      <c r="U310" s="18"/>
      <c r="V310" s="47">
        <f t="shared" si="30"/>
        <v>0</v>
      </c>
      <c r="W310" s="5"/>
      <c r="X310" s="5"/>
    </row>
    <row r="311" spans="1:24" x14ac:dyDescent="0.45">
      <c r="A311" s="7">
        <v>306</v>
      </c>
      <c r="B311" s="70" t="str">
        <f t="shared" si="25"/>
        <v/>
      </c>
      <c r="C311" s="24" t="str">
        <f t="shared" si="26"/>
        <v/>
      </c>
      <c r="D311" s="24" t="str">
        <f t="shared" si="27"/>
        <v/>
      </c>
      <c r="E311" s="24" t="str">
        <f t="shared" si="28"/>
        <v/>
      </c>
      <c r="F311" s="13"/>
      <c r="G311" s="13"/>
      <c r="H311" s="7"/>
      <c r="I311" s="5"/>
      <c r="J311" s="5"/>
      <c r="K311" s="5"/>
      <c r="L311" s="5"/>
      <c r="M311" s="5"/>
      <c r="N311" s="5"/>
      <c r="O311" s="5"/>
      <c r="P311" s="5"/>
      <c r="Q311" s="7"/>
      <c r="R311" s="61" t="e">
        <f>VLOOKUP(Q311,ตัดปีแสตมป์!$B$10:$F$1000,2,FALSE)</f>
        <v>#N/A</v>
      </c>
      <c r="S311" s="7"/>
      <c r="T311" s="43">
        <f t="shared" si="29"/>
        <v>0</v>
      </c>
      <c r="U311" s="18"/>
      <c r="V311" s="47">
        <f t="shared" si="30"/>
        <v>0</v>
      </c>
      <c r="W311" s="5"/>
      <c r="X311" s="5"/>
    </row>
    <row r="312" spans="1:24" x14ac:dyDescent="0.45">
      <c r="A312" s="7">
        <v>307</v>
      </c>
      <c r="B312" s="70" t="str">
        <f t="shared" si="25"/>
        <v/>
      </c>
      <c r="C312" s="24" t="str">
        <f t="shared" si="26"/>
        <v/>
      </c>
      <c r="D312" s="24" t="str">
        <f t="shared" si="27"/>
        <v/>
      </c>
      <c r="E312" s="24" t="str">
        <f t="shared" si="28"/>
        <v/>
      </c>
      <c r="F312" s="13"/>
      <c r="G312" s="13"/>
      <c r="H312" s="7"/>
      <c r="I312" s="5"/>
      <c r="J312" s="5"/>
      <c r="K312" s="5"/>
      <c r="L312" s="5"/>
      <c r="M312" s="5"/>
      <c r="N312" s="5"/>
      <c r="O312" s="5"/>
      <c r="P312" s="5"/>
      <c r="Q312" s="7"/>
      <c r="R312" s="61" t="e">
        <f>VLOOKUP(Q312,ตัดปีแสตมป์!$B$10:$F$1000,2,FALSE)</f>
        <v>#N/A</v>
      </c>
      <c r="S312" s="7"/>
      <c r="T312" s="43">
        <f t="shared" si="29"/>
        <v>0</v>
      </c>
      <c r="U312" s="18"/>
      <c r="V312" s="47">
        <f t="shared" si="30"/>
        <v>0</v>
      </c>
      <c r="W312" s="5"/>
      <c r="X312" s="5"/>
    </row>
    <row r="313" spans="1:24" x14ac:dyDescent="0.45">
      <c r="A313" s="7">
        <v>308</v>
      </c>
      <c r="B313" s="70" t="str">
        <f t="shared" si="25"/>
        <v/>
      </c>
      <c r="C313" s="24" t="str">
        <f t="shared" si="26"/>
        <v/>
      </c>
      <c r="D313" s="24" t="str">
        <f t="shared" si="27"/>
        <v/>
      </c>
      <c r="E313" s="24" t="str">
        <f t="shared" si="28"/>
        <v/>
      </c>
      <c r="F313" s="13"/>
      <c r="G313" s="13"/>
      <c r="H313" s="7"/>
      <c r="I313" s="5"/>
      <c r="J313" s="5"/>
      <c r="K313" s="5"/>
      <c r="L313" s="5"/>
      <c r="M313" s="5"/>
      <c r="N313" s="5"/>
      <c r="O313" s="5"/>
      <c r="P313" s="5"/>
      <c r="Q313" s="7"/>
      <c r="R313" s="61" t="e">
        <f>VLOOKUP(Q313,ตัดปีแสตมป์!$B$10:$F$1000,2,FALSE)</f>
        <v>#N/A</v>
      </c>
      <c r="S313" s="7"/>
      <c r="T313" s="43">
        <f t="shared" si="29"/>
        <v>0</v>
      </c>
      <c r="U313" s="18"/>
      <c r="V313" s="47">
        <f t="shared" si="30"/>
        <v>0</v>
      </c>
      <c r="W313" s="5"/>
      <c r="X313" s="5"/>
    </row>
    <row r="314" spans="1:24" x14ac:dyDescent="0.45">
      <c r="A314" s="7">
        <v>309</v>
      </c>
      <c r="B314" s="70" t="str">
        <f t="shared" si="25"/>
        <v/>
      </c>
      <c r="C314" s="24" t="str">
        <f t="shared" si="26"/>
        <v/>
      </c>
      <c r="D314" s="24" t="str">
        <f t="shared" si="27"/>
        <v/>
      </c>
      <c r="E314" s="24" t="str">
        <f t="shared" si="28"/>
        <v/>
      </c>
      <c r="F314" s="13"/>
      <c r="G314" s="13"/>
      <c r="H314" s="7"/>
      <c r="I314" s="5"/>
      <c r="J314" s="5"/>
      <c r="K314" s="5"/>
      <c r="L314" s="5"/>
      <c r="M314" s="5"/>
      <c r="N314" s="5"/>
      <c r="O314" s="5"/>
      <c r="P314" s="5"/>
      <c r="Q314" s="7"/>
      <c r="R314" s="61" t="e">
        <f>VLOOKUP(Q314,ตัดปีแสตมป์!$B$10:$F$1000,2,FALSE)</f>
        <v>#N/A</v>
      </c>
      <c r="S314" s="7"/>
      <c r="T314" s="43">
        <f t="shared" si="29"/>
        <v>0</v>
      </c>
      <c r="U314" s="18"/>
      <c r="V314" s="47">
        <f t="shared" si="30"/>
        <v>0</v>
      </c>
      <c r="W314" s="5"/>
      <c r="X314" s="5"/>
    </row>
    <row r="315" spans="1:24" x14ac:dyDescent="0.45">
      <c r="A315" s="7">
        <v>310</v>
      </c>
      <c r="B315" s="70" t="str">
        <f t="shared" si="25"/>
        <v/>
      </c>
      <c r="C315" s="24" t="str">
        <f t="shared" si="26"/>
        <v/>
      </c>
      <c r="D315" s="24" t="str">
        <f t="shared" si="27"/>
        <v/>
      </c>
      <c r="E315" s="24" t="str">
        <f t="shared" si="28"/>
        <v/>
      </c>
      <c r="F315" s="13"/>
      <c r="G315" s="13"/>
      <c r="H315" s="7"/>
      <c r="I315" s="5"/>
      <c r="J315" s="5"/>
      <c r="K315" s="5"/>
      <c r="L315" s="5"/>
      <c r="M315" s="5"/>
      <c r="N315" s="5"/>
      <c r="O315" s="5"/>
      <c r="P315" s="5"/>
      <c r="Q315" s="7"/>
      <c r="R315" s="61" t="e">
        <f>VLOOKUP(Q315,ตัดปีแสตมป์!$B$10:$F$1000,2,FALSE)</f>
        <v>#N/A</v>
      </c>
      <c r="S315" s="7"/>
      <c r="T315" s="43">
        <f t="shared" si="29"/>
        <v>0</v>
      </c>
      <c r="U315" s="18"/>
      <c r="V315" s="47">
        <f t="shared" si="30"/>
        <v>0</v>
      </c>
      <c r="W315" s="5"/>
      <c r="X315" s="5"/>
    </row>
    <row r="316" spans="1:24" x14ac:dyDescent="0.45">
      <c r="A316" s="7">
        <v>311</v>
      </c>
      <c r="B316" s="70" t="str">
        <f t="shared" si="25"/>
        <v/>
      </c>
      <c r="C316" s="24" t="str">
        <f t="shared" si="26"/>
        <v/>
      </c>
      <c r="D316" s="24" t="str">
        <f t="shared" si="27"/>
        <v/>
      </c>
      <c r="E316" s="24" t="str">
        <f t="shared" si="28"/>
        <v/>
      </c>
      <c r="F316" s="13"/>
      <c r="G316" s="13"/>
      <c r="H316" s="7"/>
      <c r="I316" s="5"/>
      <c r="J316" s="5"/>
      <c r="K316" s="5"/>
      <c r="L316" s="5"/>
      <c r="M316" s="5"/>
      <c r="N316" s="5"/>
      <c r="O316" s="5"/>
      <c r="P316" s="5"/>
      <c r="Q316" s="7"/>
      <c r="R316" s="61" t="e">
        <f>VLOOKUP(Q316,ตัดปีแสตมป์!$B$10:$F$1000,2,FALSE)</f>
        <v>#N/A</v>
      </c>
      <c r="S316" s="7"/>
      <c r="T316" s="43">
        <f t="shared" si="29"/>
        <v>0</v>
      </c>
      <c r="U316" s="18"/>
      <c r="V316" s="47">
        <f t="shared" si="30"/>
        <v>0</v>
      </c>
      <c r="W316" s="5"/>
      <c r="X316" s="5"/>
    </row>
    <row r="317" spans="1:24" x14ac:dyDescent="0.45">
      <c r="A317" s="7">
        <v>312</v>
      </c>
      <c r="B317" s="70" t="str">
        <f t="shared" si="25"/>
        <v/>
      </c>
      <c r="C317" s="24" t="str">
        <f t="shared" si="26"/>
        <v/>
      </c>
      <c r="D317" s="24" t="str">
        <f t="shared" si="27"/>
        <v/>
      </c>
      <c r="E317" s="24" t="str">
        <f t="shared" si="28"/>
        <v/>
      </c>
      <c r="F317" s="13"/>
      <c r="G317" s="13"/>
      <c r="H317" s="7"/>
      <c r="I317" s="5"/>
      <c r="J317" s="5"/>
      <c r="K317" s="5"/>
      <c r="L317" s="5"/>
      <c r="M317" s="5"/>
      <c r="N317" s="5"/>
      <c r="O317" s="5"/>
      <c r="P317" s="5"/>
      <c r="Q317" s="7"/>
      <c r="R317" s="61" t="e">
        <f>VLOOKUP(Q317,ตัดปีแสตมป์!$B$10:$F$1000,2,FALSE)</f>
        <v>#N/A</v>
      </c>
      <c r="S317" s="7"/>
      <c r="T317" s="43">
        <f t="shared" si="29"/>
        <v>0</v>
      </c>
      <c r="U317" s="18"/>
      <c r="V317" s="47">
        <f t="shared" si="30"/>
        <v>0</v>
      </c>
      <c r="W317" s="5"/>
      <c r="X317" s="5"/>
    </row>
    <row r="318" spans="1:24" x14ac:dyDescent="0.45">
      <c r="A318" s="7">
        <v>313</v>
      </c>
      <c r="B318" s="70" t="str">
        <f t="shared" si="25"/>
        <v/>
      </c>
      <c r="C318" s="24" t="str">
        <f t="shared" si="26"/>
        <v/>
      </c>
      <c r="D318" s="24" t="str">
        <f t="shared" si="27"/>
        <v/>
      </c>
      <c r="E318" s="24" t="str">
        <f t="shared" si="28"/>
        <v/>
      </c>
      <c r="F318" s="13"/>
      <c r="G318" s="13"/>
      <c r="H318" s="7"/>
      <c r="I318" s="5"/>
      <c r="J318" s="5"/>
      <c r="K318" s="5"/>
      <c r="L318" s="5"/>
      <c r="M318" s="5"/>
      <c r="N318" s="5"/>
      <c r="O318" s="5"/>
      <c r="P318" s="5"/>
      <c r="Q318" s="7"/>
      <c r="R318" s="61" t="e">
        <f>VLOOKUP(Q318,ตัดปีแสตมป์!$B$10:$F$1000,2,FALSE)</f>
        <v>#N/A</v>
      </c>
      <c r="S318" s="7"/>
      <c r="T318" s="43">
        <f t="shared" si="29"/>
        <v>0</v>
      </c>
      <c r="U318" s="18"/>
      <c r="V318" s="47">
        <f t="shared" si="30"/>
        <v>0</v>
      </c>
      <c r="W318" s="5"/>
      <c r="X318" s="5"/>
    </row>
    <row r="319" spans="1:24" x14ac:dyDescent="0.45">
      <c r="A319" s="7">
        <v>314</v>
      </c>
      <c r="B319" s="70" t="str">
        <f t="shared" si="25"/>
        <v/>
      </c>
      <c r="C319" s="24" t="str">
        <f t="shared" si="26"/>
        <v/>
      </c>
      <c r="D319" s="24" t="str">
        <f t="shared" si="27"/>
        <v/>
      </c>
      <c r="E319" s="24" t="str">
        <f t="shared" si="28"/>
        <v/>
      </c>
      <c r="F319" s="13"/>
      <c r="G319" s="13"/>
      <c r="H319" s="7"/>
      <c r="I319" s="5"/>
      <c r="J319" s="5"/>
      <c r="K319" s="5"/>
      <c r="L319" s="5"/>
      <c r="M319" s="5"/>
      <c r="N319" s="5"/>
      <c r="O319" s="5"/>
      <c r="P319" s="5"/>
      <c r="Q319" s="7"/>
      <c r="R319" s="61" t="e">
        <f>VLOOKUP(Q319,ตัดปีแสตมป์!$B$10:$F$1000,2,FALSE)</f>
        <v>#N/A</v>
      </c>
      <c r="S319" s="7"/>
      <c r="T319" s="43">
        <f t="shared" si="29"/>
        <v>0</v>
      </c>
      <c r="U319" s="18"/>
      <c r="V319" s="47">
        <f t="shared" si="30"/>
        <v>0</v>
      </c>
      <c r="W319" s="5"/>
      <c r="X319" s="5"/>
    </row>
    <row r="320" spans="1:24" x14ac:dyDescent="0.45">
      <c r="A320" s="7">
        <v>315</v>
      </c>
      <c r="B320" s="70" t="str">
        <f t="shared" si="25"/>
        <v/>
      </c>
      <c r="C320" s="24" t="str">
        <f t="shared" si="26"/>
        <v/>
      </c>
      <c r="D320" s="24" t="str">
        <f t="shared" si="27"/>
        <v/>
      </c>
      <c r="E320" s="24" t="str">
        <f t="shared" si="28"/>
        <v/>
      </c>
      <c r="F320" s="13"/>
      <c r="G320" s="13"/>
      <c r="H320" s="7"/>
      <c r="I320" s="5"/>
      <c r="J320" s="5"/>
      <c r="K320" s="5"/>
      <c r="L320" s="5"/>
      <c r="M320" s="5"/>
      <c r="N320" s="5"/>
      <c r="O320" s="5"/>
      <c r="P320" s="5"/>
      <c r="Q320" s="7"/>
      <c r="R320" s="61" t="e">
        <f>VLOOKUP(Q320,ตัดปีแสตมป์!$B$10:$F$1000,2,FALSE)</f>
        <v>#N/A</v>
      </c>
      <c r="S320" s="7"/>
      <c r="T320" s="43">
        <f t="shared" si="29"/>
        <v>0</v>
      </c>
      <c r="U320" s="18"/>
      <c r="V320" s="47">
        <f t="shared" si="30"/>
        <v>0</v>
      </c>
      <c r="W320" s="5"/>
      <c r="X320" s="5"/>
    </row>
    <row r="321" spans="1:24" x14ac:dyDescent="0.45">
      <c r="A321" s="7">
        <v>316</v>
      </c>
      <c r="B321" s="70" t="str">
        <f t="shared" si="25"/>
        <v/>
      </c>
      <c r="C321" s="24" t="str">
        <f t="shared" si="26"/>
        <v/>
      </c>
      <c r="D321" s="24" t="str">
        <f t="shared" si="27"/>
        <v/>
      </c>
      <c r="E321" s="24" t="str">
        <f t="shared" si="28"/>
        <v/>
      </c>
      <c r="F321" s="13"/>
      <c r="G321" s="13"/>
      <c r="H321" s="7"/>
      <c r="I321" s="5"/>
      <c r="J321" s="5"/>
      <c r="K321" s="5"/>
      <c r="L321" s="5"/>
      <c r="M321" s="5"/>
      <c r="N321" s="5"/>
      <c r="O321" s="5"/>
      <c r="P321" s="5"/>
      <c r="Q321" s="7"/>
      <c r="R321" s="61" t="e">
        <f>VLOOKUP(Q321,ตัดปีแสตมป์!$B$10:$F$1000,2,FALSE)</f>
        <v>#N/A</v>
      </c>
      <c r="S321" s="7"/>
      <c r="T321" s="43">
        <f t="shared" si="29"/>
        <v>0</v>
      </c>
      <c r="U321" s="18"/>
      <c r="V321" s="47">
        <f t="shared" si="30"/>
        <v>0</v>
      </c>
      <c r="W321" s="5"/>
      <c r="X321" s="5"/>
    </row>
    <row r="322" spans="1:24" ht="21" hidden="1" customHeight="1" x14ac:dyDescent="0.45">
      <c r="A322" s="7">
        <v>317</v>
      </c>
      <c r="B322" s="70" t="str">
        <f t="shared" si="25"/>
        <v/>
      </c>
      <c r="C322" s="24" t="str">
        <f t="shared" si="26"/>
        <v/>
      </c>
      <c r="D322" s="24" t="str">
        <f t="shared" si="27"/>
        <v/>
      </c>
      <c r="E322" s="24" t="str">
        <f t="shared" si="28"/>
        <v/>
      </c>
      <c r="F322" s="13"/>
      <c r="G322" s="13"/>
      <c r="H322" s="7"/>
      <c r="I322" s="5"/>
      <c r="J322" s="5"/>
      <c r="K322" s="5"/>
      <c r="L322" s="5"/>
      <c r="M322" s="5"/>
      <c r="N322" s="5"/>
      <c r="O322" s="5"/>
      <c r="P322" s="5"/>
      <c r="Q322" s="7"/>
      <c r="R322" s="61" t="e">
        <f>VLOOKUP(Q322,ตัดปีแสตมป์!$B$10:$F$1000,2,FALSE)</f>
        <v>#N/A</v>
      </c>
      <c r="S322" s="7"/>
      <c r="T322" s="43">
        <f t="shared" si="29"/>
        <v>0</v>
      </c>
      <c r="U322" s="18"/>
      <c r="V322" s="47">
        <f t="shared" si="30"/>
        <v>0</v>
      </c>
      <c r="W322" s="5"/>
      <c r="X322" s="5"/>
    </row>
    <row r="323" spans="1:24" x14ac:dyDescent="0.45">
      <c r="A323" s="7">
        <v>318</v>
      </c>
      <c r="B323" s="70" t="str">
        <f t="shared" si="25"/>
        <v/>
      </c>
      <c r="C323" s="24" t="str">
        <f t="shared" si="26"/>
        <v/>
      </c>
      <c r="D323" s="24" t="str">
        <f t="shared" si="27"/>
        <v/>
      </c>
      <c r="E323" s="24" t="str">
        <f t="shared" si="28"/>
        <v/>
      </c>
      <c r="F323" s="13"/>
      <c r="G323" s="13"/>
      <c r="H323" s="7"/>
      <c r="I323" s="5"/>
      <c r="J323" s="5"/>
      <c r="K323" s="5"/>
      <c r="L323" s="5"/>
      <c r="M323" s="5"/>
      <c r="N323" s="5"/>
      <c r="O323" s="5"/>
      <c r="P323" s="5"/>
      <c r="Q323" s="7"/>
      <c r="R323" s="61" t="e">
        <f>VLOOKUP(Q323,ตัดปีแสตมป์!$B$10:$F$1000,2,FALSE)</f>
        <v>#N/A</v>
      </c>
      <c r="S323" s="7"/>
      <c r="T323" s="43">
        <f t="shared" si="29"/>
        <v>0</v>
      </c>
      <c r="U323" s="18"/>
      <c r="V323" s="47">
        <f t="shared" si="30"/>
        <v>0</v>
      </c>
      <c r="W323" s="5"/>
      <c r="X323" s="5"/>
    </row>
    <row r="324" spans="1:24" x14ac:dyDescent="0.45">
      <c r="A324" s="7">
        <v>319</v>
      </c>
      <c r="B324" s="70" t="str">
        <f t="shared" si="25"/>
        <v/>
      </c>
      <c r="C324" s="24" t="str">
        <f t="shared" si="26"/>
        <v/>
      </c>
      <c r="D324" s="24" t="str">
        <f t="shared" si="27"/>
        <v/>
      </c>
      <c r="E324" s="24" t="str">
        <f t="shared" si="28"/>
        <v/>
      </c>
      <c r="F324" s="13"/>
      <c r="G324" s="13"/>
      <c r="H324" s="7"/>
      <c r="I324" s="5"/>
      <c r="J324" s="5"/>
      <c r="K324" s="5"/>
      <c r="L324" s="5"/>
      <c r="M324" s="5"/>
      <c r="N324" s="5"/>
      <c r="O324" s="5"/>
      <c r="P324" s="5"/>
      <c r="Q324" s="7"/>
      <c r="R324" s="61" t="e">
        <f>VLOOKUP(Q324,ตัดปีแสตมป์!$B$10:$F$1000,2,FALSE)</f>
        <v>#N/A</v>
      </c>
      <c r="S324" s="7"/>
      <c r="T324" s="43">
        <f t="shared" si="29"/>
        <v>0</v>
      </c>
      <c r="U324" s="18"/>
      <c r="V324" s="47">
        <f t="shared" si="30"/>
        <v>0</v>
      </c>
      <c r="W324" s="5"/>
      <c r="X324" s="5"/>
    </row>
    <row r="325" spans="1:24" x14ac:dyDescent="0.45">
      <c r="A325" s="7">
        <v>320</v>
      </c>
      <c r="B325" s="70" t="str">
        <f t="shared" si="25"/>
        <v/>
      </c>
      <c r="C325" s="24" t="str">
        <f t="shared" si="26"/>
        <v/>
      </c>
      <c r="D325" s="24" t="str">
        <f t="shared" si="27"/>
        <v/>
      </c>
      <c r="E325" s="24" t="str">
        <f t="shared" si="28"/>
        <v/>
      </c>
      <c r="F325" s="13"/>
      <c r="G325" s="13"/>
      <c r="H325" s="7"/>
      <c r="I325" s="5"/>
      <c r="J325" s="5"/>
      <c r="K325" s="5"/>
      <c r="L325" s="5"/>
      <c r="M325" s="5"/>
      <c r="N325" s="5"/>
      <c r="O325" s="5"/>
      <c r="P325" s="5"/>
      <c r="Q325" s="7"/>
      <c r="R325" s="61" t="e">
        <f>VLOOKUP(Q325,ตัดปีแสตมป์!$B$10:$F$1000,2,FALSE)</f>
        <v>#N/A</v>
      </c>
      <c r="S325" s="7"/>
      <c r="T325" s="43">
        <f t="shared" si="29"/>
        <v>0</v>
      </c>
      <c r="U325" s="18"/>
      <c r="V325" s="47">
        <f t="shared" si="30"/>
        <v>0</v>
      </c>
      <c r="W325" s="5"/>
      <c r="X325" s="5"/>
    </row>
    <row r="326" spans="1:24" x14ac:dyDescent="0.45">
      <c r="A326" s="7">
        <v>321</v>
      </c>
      <c r="B326" s="70" t="str">
        <f t="shared" si="25"/>
        <v/>
      </c>
      <c r="C326" s="24" t="str">
        <f t="shared" si="26"/>
        <v/>
      </c>
      <c r="D326" s="24" t="str">
        <f t="shared" si="27"/>
        <v/>
      </c>
      <c r="E326" s="24" t="str">
        <f t="shared" si="28"/>
        <v/>
      </c>
      <c r="F326" s="13"/>
      <c r="G326" s="13"/>
      <c r="H326" s="7"/>
      <c r="I326" s="5"/>
      <c r="J326" s="5"/>
      <c r="K326" s="5"/>
      <c r="L326" s="5"/>
      <c r="M326" s="5"/>
      <c r="N326" s="5"/>
      <c r="O326" s="5"/>
      <c r="P326" s="5"/>
      <c r="Q326" s="7"/>
      <c r="R326" s="61" t="e">
        <f>VLOOKUP(Q326,ตัดปีแสตมป์!$B$10:$F$1000,2,FALSE)</f>
        <v>#N/A</v>
      </c>
      <c r="S326" s="7"/>
      <c r="T326" s="43">
        <f t="shared" si="29"/>
        <v>0</v>
      </c>
      <c r="U326" s="18"/>
      <c r="V326" s="47">
        <f t="shared" si="30"/>
        <v>0</v>
      </c>
      <c r="W326" s="5"/>
      <c r="X326" s="5"/>
    </row>
    <row r="327" spans="1:24" x14ac:dyDescent="0.45">
      <c r="A327" s="7">
        <v>322</v>
      </c>
      <c r="B327" s="70" t="str">
        <f t="shared" ref="B327:B390" si="31">F327&amp;H327&amp;Q327</f>
        <v/>
      </c>
      <c r="C327" s="24" t="str">
        <f t="shared" ref="C327:C390" si="32">I327&amp;F327&amp;H327&amp;Q327</f>
        <v/>
      </c>
      <c r="D327" s="24" t="str">
        <f t="shared" ref="D327:D390" si="33">H327&amp;Q327</f>
        <v/>
      </c>
      <c r="E327" s="24" t="str">
        <f t="shared" ref="E327:E390" si="34">I327&amp;H327&amp;Q327</f>
        <v/>
      </c>
      <c r="F327" s="13"/>
      <c r="G327" s="13"/>
      <c r="H327" s="7"/>
      <c r="I327" s="5"/>
      <c r="J327" s="5"/>
      <c r="K327" s="5"/>
      <c r="L327" s="5"/>
      <c r="M327" s="5"/>
      <c r="N327" s="5"/>
      <c r="O327" s="5"/>
      <c r="P327" s="5"/>
      <c r="Q327" s="7"/>
      <c r="R327" s="61" t="e">
        <f>VLOOKUP(Q327,ตัดปีแสตมป์!$B$10:$F$1000,2,FALSE)</f>
        <v>#N/A</v>
      </c>
      <c r="S327" s="7"/>
      <c r="T327" s="43">
        <f t="shared" si="29"/>
        <v>0</v>
      </c>
      <c r="U327" s="18"/>
      <c r="V327" s="47">
        <f t="shared" si="30"/>
        <v>0</v>
      </c>
      <c r="W327" s="5"/>
      <c r="X327" s="5"/>
    </row>
    <row r="328" spans="1:24" x14ac:dyDescent="0.45">
      <c r="A328" s="7">
        <v>323</v>
      </c>
      <c r="B328" s="70" t="str">
        <f t="shared" si="31"/>
        <v/>
      </c>
      <c r="C328" s="24" t="str">
        <f t="shared" si="32"/>
        <v/>
      </c>
      <c r="D328" s="24" t="str">
        <f t="shared" si="33"/>
        <v/>
      </c>
      <c r="E328" s="24" t="str">
        <f t="shared" si="34"/>
        <v/>
      </c>
      <c r="F328" s="13"/>
      <c r="G328" s="13"/>
      <c r="H328" s="7"/>
      <c r="I328" s="5"/>
      <c r="J328" s="5"/>
      <c r="K328" s="5"/>
      <c r="L328" s="5"/>
      <c r="M328" s="5"/>
      <c r="N328" s="5"/>
      <c r="O328" s="5"/>
      <c r="P328" s="5"/>
      <c r="Q328" s="7"/>
      <c r="R328" s="61" t="e">
        <f>VLOOKUP(Q328,ตัดปีแสตมป์!$B$10:$F$1000,2,FALSE)</f>
        <v>#N/A</v>
      </c>
      <c r="S328" s="7"/>
      <c r="T328" s="43">
        <f t="shared" si="29"/>
        <v>0</v>
      </c>
      <c r="U328" s="18"/>
      <c r="V328" s="47">
        <f t="shared" si="30"/>
        <v>0</v>
      </c>
      <c r="W328" s="5"/>
      <c r="X328" s="5"/>
    </row>
    <row r="329" spans="1:24" x14ac:dyDescent="0.45">
      <c r="A329" s="7">
        <v>324</v>
      </c>
      <c r="B329" s="70" t="str">
        <f t="shared" si="31"/>
        <v/>
      </c>
      <c r="C329" s="24" t="str">
        <f t="shared" si="32"/>
        <v/>
      </c>
      <c r="D329" s="24" t="str">
        <f t="shared" si="33"/>
        <v/>
      </c>
      <c r="E329" s="24" t="str">
        <f t="shared" si="34"/>
        <v/>
      </c>
      <c r="F329" s="13"/>
      <c r="G329" s="13"/>
      <c r="H329" s="7"/>
      <c r="I329" s="5"/>
      <c r="J329" s="5"/>
      <c r="K329" s="5"/>
      <c r="L329" s="5"/>
      <c r="M329" s="5"/>
      <c r="N329" s="5"/>
      <c r="O329" s="5"/>
      <c r="P329" s="5"/>
      <c r="Q329" s="7"/>
      <c r="R329" s="61" t="e">
        <f>VLOOKUP(Q329,ตัดปีแสตมป์!$B$10:$F$1000,2,FALSE)</f>
        <v>#N/A</v>
      </c>
      <c r="S329" s="7"/>
      <c r="T329" s="43">
        <f t="shared" si="29"/>
        <v>0</v>
      </c>
      <c r="U329" s="18"/>
      <c r="V329" s="47">
        <f t="shared" si="30"/>
        <v>0</v>
      </c>
      <c r="W329" s="5"/>
      <c r="X329" s="5"/>
    </row>
    <row r="330" spans="1:24" x14ac:dyDescent="0.45">
      <c r="A330" s="7">
        <v>325</v>
      </c>
      <c r="B330" s="70" t="str">
        <f t="shared" si="31"/>
        <v/>
      </c>
      <c r="C330" s="24" t="str">
        <f t="shared" si="32"/>
        <v/>
      </c>
      <c r="D330" s="24" t="str">
        <f t="shared" si="33"/>
        <v/>
      </c>
      <c r="E330" s="24" t="str">
        <f t="shared" si="34"/>
        <v/>
      </c>
      <c r="F330" s="13"/>
      <c r="G330" s="13"/>
      <c r="H330" s="7"/>
      <c r="I330" s="5"/>
      <c r="J330" s="5"/>
      <c r="K330" s="5"/>
      <c r="L330" s="5"/>
      <c r="M330" s="5"/>
      <c r="N330" s="5"/>
      <c r="O330" s="5"/>
      <c r="P330" s="5"/>
      <c r="Q330" s="7"/>
      <c r="R330" s="61" t="e">
        <f>VLOOKUP(Q330,ตัดปีแสตมป์!$B$10:$F$1000,2,FALSE)</f>
        <v>#N/A</v>
      </c>
      <c r="S330" s="7"/>
      <c r="T330" s="43">
        <f t="shared" si="29"/>
        <v>0</v>
      </c>
      <c r="U330" s="18"/>
      <c r="V330" s="47">
        <f t="shared" si="30"/>
        <v>0</v>
      </c>
      <c r="W330" s="5"/>
      <c r="X330" s="5"/>
    </row>
    <row r="331" spans="1:24" x14ac:dyDescent="0.45">
      <c r="A331" s="7">
        <v>326</v>
      </c>
      <c r="B331" s="70" t="str">
        <f t="shared" si="31"/>
        <v/>
      </c>
      <c r="C331" s="24" t="str">
        <f t="shared" si="32"/>
        <v/>
      </c>
      <c r="D331" s="24" t="str">
        <f t="shared" si="33"/>
        <v/>
      </c>
      <c r="E331" s="24" t="str">
        <f t="shared" si="34"/>
        <v/>
      </c>
      <c r="F331" s="13"/>
      <c r="G331" s="13"/>
      <c r="H331" s="7"/>
      <c r="I331" s="5"/>
      <c r="J331" s="5"/>
      <c r="K331" s="5"/>
      <c r="L331" s="5"/>
      <c r="M331" s="5"/>
      <c r="N331" s="5"/>
      <c r="O331" s="5"/>
      <c r="P331" s="5"/>
      <c r="Q331" s="7"/>
      <c r="R331" s="61" t="e">
        <f>VLOOKUP(Q331,ตัดปีแสตมป์!$B$10:$F$1000,2,FALSE)</f>
        <v>#N/A</v>
      </c>
      <c r="S331" s="7"/>
      <c r="T331" s="43">
        <f t="shared" si="29"/>
        <v>0</v>
      </c>
      <c r="U331" s="18"/>
      <c r="V331" s="47">
        <f t="shared" si="30"/>
        <v>0</v>
      </c>
      <c r="W331" s="5"/>
      <c r="X331" s="5"/>
    </row>
    <row r="332" spans="1:24" x14ac:dyDescent="0.45">
      <c r="A332" s="7">
        <v>327</v>
      </c>
      <c r="B332" s="70" t="str">
        <f t="shared" si="31"/>
        <v/>
      </c>
      <c r="C332" s="24" t="str">
        <f t="shared" si="32"/>
        <v/>
      </c>
      <c r="D332" s="24" t="str">
        <f t="shared" si="33"/>
        <v/>
      </c>
      <c r="E332" s="24" t="str">
        <f t="shared" si="34"/>
        <v/>
      </c>
      <c r="F332" s="13"/>
      <c r="G332" s="13"/>
      <c r="H332" s="7"/>
      <c r="I332" s="5"/>
      <c r="J332" s="5"/>
      <c r="K332" s="5"/>
      <c r="L332" s="5"/>
      <c r="M332" s="5"/>
      <c r="N332" s="5"/>
      <c r="O332" s="5"/>
      <c r="P332" s="5"/>
      <c r="Q332" s="7"/>
      <c r="R332" s="61" t="e">
        <f>VLOOKUP(Q332,ตัดปีแสตมป์!$B$10:$F$1000,2,FALSE)</f>
        <v>#N/A</v>
      </c>
      <c r="S332" s="7"/>
      <c r="T332" s="43">
        <f t="shared" si="29"/>
        <v>0</v>
      </c>
      <c r="U332" s="18"/>
      <c r="V332" s="47">
        <f t="shared" si="30"/>
        <v>0</v>
      </c>
      <c r="W332" s="5"/>
      <c r="X332" s="5"/>
    </row>
    <row r="333" spans="1:24" x14ac:dyDescent="0.45">
      <c r="A333" s="7">
        <v>328</v>
      </c>
      <c r="B333" s="70" t="str">
        <f t="shared" si="31"/>
        <v/>
      </c>
      <c r="C333" s="24" t="str">
        <f t="shared" si="32"/>
        <v/>
      </c>
      <c r="D333" s="24" t="str">
        <f t="shared" si="33"/>
        <v/>
      </c>
      <c r="E333" s="24" t="str">
        <f t="shared" si="34"/>
        <v/>
      </c>
      <c r="F333" s="13"/>
      <c r="G333" s="13"/>
      <c r="H333" s="7"/>
      <c r="I333" s="5"/>
      <c r="J333" s="5"/>
      <c r="K333" s="5"/>
      <c r="L333" s="5"/>
      <c r="M333" s="5"/>
      <c r="N333" s="5"/>
      <c r="O333" s="5"/>
      <c r="P333" s="5"/>
      <c r="Q333" s="7"/>
      <c r="R333" s="61" t="e">
        <f>VLOOKUP(Q333,ตัดปีแสตมป์!$B$10:$F$1000,2,FALSE)</f>
        <v>#N/A</v>
      </c>
      <c r="S333" s="7"/>
      <c r="T333" s="43">
        <f t="shared" si="29"/>
        <v>0</v>
      </c>
      <c r="U333" s="18"/>
      <c r="V333" s="47">
        <f t="shared" si="30"/>
        <v>0</v>
      </c>
      <c r="W333" s="5"/>
      <c r="X333" s="5"/>
    </row>
    <row r="334" spans="1:24" x14ac:dyDescent="0.45">
      <c r="A334" s="7">
        <v>329</v>
      </c>
      <c r="B334" s="70" t="str">
        <f t="shared" si="31"/>
        <v/>
      </c>
      <c r="C334" s="24" t="str">
        <f t="shared" si="32"/>
        <v/>
      </c>
      <c r="D334" s="24" t="str">
        <f t="shared" si="33"/>
        <v/>
      </c>
      <c r="E334" s="24" t="str">
        <f t="shared" si="34"/>
        <v/>
      </c>
      <c r="F334" s="13"/>
      <c r="G334" s="13"/>
      <c r="H334" s="7"/>
      <c r="I334" s="5"/>
      <c r="J334" s="5"/>
      <c r="K334" s="5"/>
      <c r="L334" s="5"/>
      <c r="M334" s="5"/>
      <c r="N334" s="5"/>
      <c r="O334" s="5"/>
      <c r="P334" s="5"/>
      <c r="Q334" s="7"/>
      <c r="R334" s="61" t="e">
        <f>VLOOKUP(Q334,ตัดปีแสตมป์!$B$10:$F$1000,2,FALSE)</f>
        <v>#N/A</v>
      </c>
      <c r="S334" s="7"/>
      <c r="T334" s="43">
        <f t="shared" si="29"/>
        <v>0</v>
      </c>
      <c r="U334" s="18"/>
      <c r="V334" s="47">
        <f t="shared" si="30"/>
        <v>0</v>
      </c>
      <c r="W334" s="5"/>
      <c r="X334" s="5"/>
    </row>
    <row r="335" spans="1:24" x14ac:dyDescent="0.45">
      <c r="A335" s="7">
        <v>330</v>
      </c>
      <c r="B335" s="70" t="str">
        <f t="shared" si="31"/>
        <v/>
      </c>
      <c r="C335" s="24" t="str">
        <f t="shared" si="32"/>
        <v/>
      </c>
      <c r="D335" s="24" t="str">
        <f t="shared" si="33"/>
        <v/>
      </c>
      <c r="E335" s="24" t="str">
        <f t="shared" si="34"/>
        <v/>
      </c>
      <c r="F335" s="13"/>
      <c r="G335" s="13"/>
      <c r="H335" s="7"/>
      <c r="I335" s="5"/>
      <c r="J335" s="5"/>
      <c r="K335" s="5"/>
      <c r="L335" s="5"/>
      <c r="M335" s="5"/>
      <c r="N335" s="5"/>
      <c r="O335" s="5"/>
      <c r="P335" s="5"/>
      <c r="Q335" s="7"/>
      <c r="R335" s="61" t="e">
        <f>VLOOKUP(Q335,ตัดปีแสตมป์!$B$10:$F$1000,2,FALSE)</f>
        <v>#N/A</v>
      </c>
      <c r="S335" s="7"/>
      <c r="T335" s="43">
        <f t="shared" si="11"/>
        <v>0</v>
      </c>
      <c r="U335" s="18"/>
      <c r="V335" s="47">
        <f t="shared" si="12"/>
        <v>0</v>
      </c>
      <c r="W335" s="5"/>
      <c r="X335" s="5"/>
    </row>
    <row r="336" spans="1:24" x14ac:dyDescent="0.45">
      <c r="A336" s="7">
        <v>331</v>
      </c>
      <c r="B336" s="70" t="str">
        <f t="shared" si="31"/>
        <v/>
      </c>
      <c r="C336" s="24" t="str">
        <f t="shared" si="32"/>
        <v/>
      </c>
      <c r="D336" s="24" t="str">
        <f t="shared" si="33"/>
        <v/>
      </c>
      <c r="E336" s="24" t="str">
        <f t="shared" si="34"/>
        <v/>
      </c>
      <c r="F336" s="13"/>
      <c r="G336" s="13"/>
      <c r="H336" s="7"/>
      <c r="I336" s="5"/>
      <c r="J336" s="5"/>
      <c r="K336" s="5"/>
      <c r="L336" s="5"/>
      <c r="M336" s="5"/>
      <c r="N336" s="5"/>
      <c r="O336" s="5"/>
      <c r="P336" s="5"/>
      <c r="Q336" s="7"/>
      <c r="R336" s="61" t="e">
        <f>VLOOKUP(Q336,ตัดปีแสตมป์!$B$10:$F$1000,2,FALSE)</f>
        <v>#N/A</v>
      </c>
      <c r="S336" s="7"/>
      <c r="T336" s="43">
        <f t="shared" si="11"/>
        <v>0</v>
      </c>
      <c r="U336" s="18"/>
      <c r="V336" s="47">
        <f t="shared" si="12"/>
        <v>0</v>
      </c>
      <c r="W336" s="5"/>
      <c r="X336" s="5"/>
    </row>
    <row r="337" spans="1:24" x14ac:dyDescent="0.45">
      <c r="A337" s="7">
        <v>332</v>
      </c>
      <c r="B337" s="70" t="str">
        <f t="shared" si="31"/>
        <v/>
      </c>
      <c r="C337" s="24" t="str">
        <f t="shared" si="32"/>
        <v/>
      </c>
      <c r="D337" s="24" t="str">
        <f t="shared" si="33"/>
        <v/>
      </c>
      <c r="E337" s="24" t="str">
        <f t="shared" si="34"/>
        <v/>
      </c>
      <c r="F337" s="13"/>
      <c r="G337" s="13"/>
      <c r="H337" s="7"/>
      <c r="I337" s="5"/>
      <c r="J337" s="5"/>
      <c r="K337" s="5"/>
      <c r="L337" s="5"/>
      <c r="M337" s="5"/>
      <c r="N337" s="5"/>
      <c r="O337" s="5"/>
      <c r="P337" s="5"/>
      <c r="Q337" s="7"/>
      <c r="R337" s="61" t="e">
        <f>VLOOKUP(Q337,ตัดปีแสตมป์!$B$10:$F$1000,2,FALSE)</f>
        <v>#N/A</v>
      </c>
      <c r="S337" s="7"/>
      <c r="T337" s="43">
        <f t="shared" si="11"/>
        <v>0</v>
      </c>
      <c r="U337" s="18"/>
      <c r="V337" s="47">
        <f t="shared" si="12"/>
        <v>0</v>
      </c>
      <c r="W337" s="5"/>
      <c r="X337" s="5"/>
    </row>
    <row r="338" spans="1:24" x14ac:dyDescent="0.45">
      <c r="A338" s="7">
        <v>333</v>
      </c>
      <c r="B338" s="70" t="str">
        <f t="shared" si="31"/>
        <v/>
      </c>
      <c r="C338" s="24" t="str">
        <f t="shared" si="32"/>
        <v/>
      </c>
      <c r="D338" s="24" t="str">
        <f t="shared" si="33"/>
        <v/>
      </c>
      <c r="E338" s="24" t="str">
        <f t="shared" si="34"/>
        <v/>
      </c>
      <c r="F338" s="13"/>
      <c r="G338" s="13"/>
      <c r="H338" s="7"/>
      <c r="I338" s="5"/>
      <c r="J338" s="5"/>
      <c r="K338" s="5"/>
      <c r="L338" s="5"/>
      <c r="M338" s="5"/>
      <c r="N338" s="5"/>
      <c r="O338" s="5"/>
      <c r="P338" s="5"/>
      <c r="Q338" s="7"/>
      <c r="R338" s="61" t="e">
        <f>VLOOKUP(Q338,ตัดปีแสตมป์!$B$10:$F$1000,2,FALSE)</f>
        <v>#N/A</v>
      </c>
      <c r="S338" s="7"/>
      <c r="T338" s="43">
        <f t="shared" si="11"/>
        <v>0</v>
      </c>
      <c r="U338" s="18"/>
      <c r="V338" s="47">
        <f t="shared" si="12"/>
        <v>0</v>
      </c>
      <c r="W338" s="5"/>
      <c r="X338" s="5"/>
    </row>
    <row r="339" spans="1:24" x14ac:dyDescent="0.45">
      <c r="A339" s="7">
        <v>334</v>
      </c>
      <c r="B339" s="70" t="str">
        <f t="shared" si="31"/>
        <v/>
      </c>
      <c r="C339" s="24" t="str">
        <f t="shared" si="32"/>
        <v/>
      </c>
      <c r="D339" s="24" t="str">
        <f t="shared" si="33"/>
        <v/>
      </c>
      <c r="E339" s="24" t="str">
        <f t="shared" si="34"/>
        <v/>
      </c>
      <c r="F339" s="13"/>
      <c r="G339" s="13"/>
      <c r="H339" s="7"/>
      <c r="I339" s="5"/>
      <c r="J339" s="5"/>
      <c r="K339" s="5"/>
      <c r="L339" s="5"/>
      <c r="M339" s="5"/>
      <c r="N339" s="5"/>
      <c r="O339" s="5"/>
      <c r="P339" s="5"/>
      <c r="Q339" s="7"/>
      <c r="R339" s="61" t="e">
        <f>VLOOKUP(Q339,ตัดปีแสตมป์!$B$10:$F$1000,2,FALSE)</f>
        <v>#N/A</v>
      </c>
      <c r="S339" s="7"/>
      <c r="T339" s="43">
        <f t="shared" si="11"/>
        <v>0</v>
      </c>
      <c r="U339" s="18"/>
      <c r="V339" s="47">
        <f t="shared" si="12"/>
        <v>0</v>
      </c>
      <c r="W339" s="5"/>
      <c r="X339" s="5"/>
    </row>
    <row r="340" spans="1:24" x14ac:dyDescent="0.45">
      <c r="A340" s="7">
        <v>335</v>
      </c>
      <c r="B340" s="70" t="str">
        <f t="shared" si="31"/>
        <v/>
      </c>
      <c r="C340" s="24" t="str">
        <f t="shared" si="32"/>
        <v/>
      </c>
      <c r="D340" s="24" t="str">
        <f t="shared" si="33"/>
        <v/>
      </c>
      <c r="E340" s="24" t="str">
        <f t="shared" si="34"/>
        <v/>
      </c>
      <c r="F340" s="13"/>
      <c r="G340" s="13"/>
      <c r="H340" s="7"/>
      <c r="I340" s="5"/>
      <c r="J340" s="5"/>
      <c r="K340" s="5"/>
      <c r="L340" s="5"/>
      <c r="M340" s="5"/>
      <c r="N340" s="5"/>
      <c r="O340" s="5"/>
      <c r="P340" s="5"/>
      <c r="Q340" s="7"/>
      <c r="R340" s="61" t="e">
        <f>VLOOKUP(Q340,ตัดปีแสตมป์!$B$10:$F$1000,2,FALSE)</f>
        <v>#N/A</v>
      </c>
      <c r="S340" s="7"/>
      <c r="T340" s="43">
        <f t="shared" si="11"/>
        <v>0</v>
      </c>
      <c r="U340" s="18"/>
      <c r="V340" s="47">
        <f t="shared" si="12"/>
        <v>0</v>
      </c>
      <c r="W340" s="5"/>
      <c r="X340" s="5"/>
    </row>
    <row r="341" spans="1:24" x14ac:dyDescent="0.45">
      <c r="A341" s="7">
        <v>336</v>
      </c>
      <c r="B341" s="70" t="str">
        <f t="shared" si="31"/>
        <v/>
      </c>
      <c r="C341" s="24" t="str">
        <f t="shared" si="32"/>
        <v/>
      </c>
      <c r="D341" s="24" t="str">
        <f t="shared" si="33"/>
        <v/>
      </c>
      <c r="E341" s="24" t="str">
        <f t="shared" si="34"/>
        <v/>
      </c>
      <c r="F341" s="13"/>
      <c r="G341" s="13"/>
      <c r="H341" s="7"/>
      <c r="I341" s="5"/>
      <c r="J341" s="5"/>
      <c r="K341" s="5"/>
      <c r="L341" s="5"/>
      <c r="M341" s="5"/>
      <c r="N341" s="5"/>
      <c r="O341" s="5"/>
      <c r="P341" s="5"/>
      <c r="Q341" s="7"/>
      <c r="R341" s="61" t="e">
        <f>VLOOKUP(Q341,ตัดปีแสตมป์!$B$10:$F$1000,2,FALSE)</f>
        <v>#N/A</v>
      </c>
      <c r="S341" s="7"/>
      <c r="T341" s="43">
        <f t="shared" si="11"/>
        <v>0</v>
      </c>
      <c r="U341" s="18"/>
      <c r="V341" s="47">
        <f t="shared" si="12"/>
        <v>0</v>
      </c>
      <c r="W341" s="5"/>
      <c r="X341" s="5"/>
    </row>
    <row r="342" spans="1:24" x14ac:dyDescent="0.45">
      <c r="A342" s="7">
        <v>337</v>
      </c>
      <c r="B342" s="70" t="str">
        <f t="shared" si="31"/>
        <v/>
      </c>
      <c r="C342" s="24" t="str">
        <f t="shared" si="32"/>
        <v/>
      </c>
      <c r="D342" s="24" t="str">
        <f t="shared" si="33"/>
        <v/>
      </c>
      <c r="E342" s="24" t="str">
        <f t="shared" si="34"/>
        <v/>
      </c>
      <c r="F342" s="13"/>
      <c r="G342" s="13"/>
      <c r="H342" s="7"/>
      <c r="I342" s="5"/>
      <c r="J342" s="5"/>
      <c r="K342" s="5"/>
      <c r="L342" s="5"/>
      <c r="M342" s="5"/>
      <c r="N342" s="5"/>
      <c r="O342" s="5"/>
      <c r="P342" s="5"/>
      <c r="Q342" s="7"/>
      <c r="R342" s="61" t="e">
        <f>VLOOKUP(Q342,ตัดปีแสตมป์!$B$10:$F$1000,2,FALSE)</f>
        <v>#N/A</v>
      </c>
      <c r="S342" s="7"/>
      <c r="T342" s="43">
        <f t="shared" si="11"/>
        <v>0</v>
      </c>
      <c r="U342" s="18"/>
      <c r="V342" s="47">
        <f t="shared" si="12"/>
        <v>0</v>
      </c>
      <c r="W342" s="5"/>
      <c r="X342" s="5"/>
    </row>
    <row r="343" spans="1:24" x14ac:dyDescent="0.45">
      <c r="A343" s="7">
        <v>338</v>
      </c>
      <c r="B343" s="70" t="str">
        <f t="shared" si="31"/>
        <v/>
      </c>
      <c r="C343" s="24" t="str">
        <f t="shared" si="32"/>
        <v/>
      </c>
      <c r="D343" s="24" t="str">
        <f t="shared" si="33"/>
        <v/>
      </c>
      <c r="E343" s="24" t="str">
        <f t="shared" si="34"/>
        <v/>
      </c>
      <c r="F343" s="13"/>
      <c r="G343" s="13"/>
      <c r="H343" s="7"/>
      <c r="I343" s="5"/>
      <c r="J343" s="5"/>
      <c r="K343" s="5"/>
      <c r="L343" s="5"/>
      <c r="M343" s="5"/>
      <c r="N343" s="5"/>
      <c r="O343" s="5"/>
      <c r="P343" s="5"/>
      <c r="Q343" s="7"/>
      <c r="R343" s="61" t="e">
        <f>VLOOKUP(Q343,ตัดปีแสตมป์!$B$10:$F$1000,2,FALSE)</f>
        <v>#N/A</v>
      </c>
      <c r="S343" s="7"/>
      <c r="T343" s="43">
        <f t="shared" si="11"/>
        <v>0</v>
      </c>
      <c r="U343" s="18"/>
      <c r="V343" s="47">
        <f t="shared" si="12"/>
        <v>0</v>
      </c>
      <c r="W343" s="5"/>
      <c r="X343" s="5"/>
    </row>
    <row r="344" spans="1:24" x14ac:dyDescent="0.45">
      <c r="A344" s="7">
        <v>339</v>
      </c>
      <c r="B344" s="70" t="str">
        <f t="shared" si="31"/>
        <v/>
      </c>
      <c r="C344" s="24" t="str">
        <f t="shared" si="32"/>
        <v/>
      </c>
      <c r="D344" s="24" t="str">
        <f t="shared" si="33"/>
        <v/>
      </c>
      <c r="E344" s="24" t="str">
        <f t="shared" si="34"/>
        <v/>
      </c>
      <c r="F344" s="13"/>
      <c r="G344" s="13"/>
      <c r="H344" s="7"/>
      <c r="I344" s="5"/>
      <c r="J344" s="5"/>
      <c r="K344" s="5"/>
      <c r="L344" s="5"/>
      <c r="M344" s="5"/>
      <c r="N344" s="5"/>
      <c r="O344" s="5"/>
      <c r="P344" s="5"/>
      <c r="Q344" s="7"/>
      <c r="R344" s="61" t="e">
        <f>VLOOKUP(Q344,ตัดปีแสตมป์!$B$10:$F$1000,2,FALSE)</f>
        <v>#N/A</v>
      </c>
      <c r="S344" s="7"/>
      <c r="T344" s="43">
        <f t="shared" si="11"/>
        <v>0</v>
      </c>
      <c r="U344" s="18"/>
      <c r="V344" s="47">
        <f t="shared" si="12"/>
        <v>0</v>
      </c>
      <c r="W344" s="5"/>
      <c r="X344" s="5"/>
    </row>
    <row r="345" spans="1:24" x14ac:dyDescent="0.45">
      <c r="A345" s="7">
        <v>340</v>
      </c>
      <c r="B345" s="70" t="str">
        <f t="shared" si="31"/>
        <v/>
      </c>
      <c r="C345" s="24" t="str">
        <f t="shared" si="32"/>
        <v/>
      </c>
      <c r="D345" s="24" t="str">
        <f t="shared" si="33"/>
        <v/>
      </c>
      <c r="E345" s="24" t="str">
        <f t="shared" si="34"/>
        <v/>
      </c>
      <c r="F345" s="13"/>
      <c r="G345" s="13"/>
      <c r="H345" s="7"/>
      <c r="I345" s="5"/>
      <c r="J345" s="5"/>
      <c r="K345" s="5"/>
      <c r="L345" s="5"/>
      <c r="M345" s="5"/>
      <c r="N345" s="5"/>
      <c r="O345" s="5"/>
      <c r="P345" s="5"/>
      <c r="Q345" s="7"/>
      <c r="R345" s="61" t="e">
        <f>VLOOKUP(Q345,ตัดปีแสตมป์!$B$10:$F$1000,2,FALSE)</f>
        <v>#N/A</v>
      </c>
      <c r="S345" s="7"/>
      <c r="T345" s="43">
        <f t="shared" si="11"/>
        <v>0</v>
      </c>
      <c r="U345" s="18"/>
      <c r="V345" s="47">
        <f t="shared" si="12"/>
        <v>0</v>
      </c>
      <c r="W345" s="5"/>
      <c r="X345" s="5"/>
    </row>
    <row r="346" spans="1:24" x14ac:dyDescent="0.45">
      <c r="A346" s="7">
        <v>341</v>
      </c>
      <c r="B346" s="70" t="str">
        <f t="shared" si="31"/>
        <v/>
      </c>
      <c r="C346" s="24" t="str">
        <f t="shared" si="32"/>
        <v/>
      </c>
      <c r="D346" s="24" t="str">
        <f t="shared" si="33"/>
        <v/>
      </c>
      <c r="E346" s="24" t="str">
        <f t="shared" si="34"/>
        <v/>
      </c>
      <c r="F346" s="13"/>
      <c r="G346" s="13"/>
      <c r="H346" s="7"/>
      <c r="I346" s="5"/>
      <c r="J346" s="5"/>
      <c r="K346" s="5"/>
      <c r="L346" s="5"/>
      <c r="M346" s="5"/>
      <c r="N346" s="5"/>
      <c r="O346" s="5"/>
      <c r="P346" s="5"/>
      <c r="Q346" s="7"/>
      <c r="R346" s="61" t="e">
        <f>VLOOKUP(Q346,ตัดปีแสตมป์!$B$10:$F$1000,2,FALSE)</f>
        <v>#N/A</v>
      </c>
      <c r="S346" s="7"/>
      <c r="T346" s="43">
        <f t="shared" si="11"/>
        <v>0</v>
      </c>
      <c r="U346" s="18"/>
      <c r="V346" s="47">
        <f t="shared" si="12"/>
        <v>0</v>
      </c>
      <c r="W346" s="5"/>
      <c r="X346" s="5"/>
    </row>
    <row r="347" spans="1:24" x14ac:dyDescent="0.45">
      <c r="A347" s="7">
        <v>342</v>
      </c>
      <c r="B347" s="70" t="str">
        <f t="shared" si="31"/>
        <v/>
      </c>
      <c r="C347" s="24" t="str">
        <f t="shared" si="32"/>
        <v/>
      </c>
      <c r="D347" s="24" t="str">
        <f t="shared" si="33"/>
        <v/>
      </c>
      <c r="E347" s="24" t="str">
        <f t="shared" si="34"/>
        <v/>
      </c>
      <c r="F347" s="13"/>
      <c r="G347" s="13"/>
      <c r="H347" s="7"/>
      <c r="I347" s="5"/>
      <c r="J347" s="5"/>
      <c r="K347" s="5"/>
      <c r="L347" s="5"/>
      <c r="M347" s="5"/>
      <c r="N347" s="5"/>
      <c r="O347" s="5"/>
      <c r="P347" s="5"/>
      <c r="Q347" s="7"/>
      <c r="R347" s="61" t="e">
        <f>VLOOKUP(Q347,ตัดปีแสตมป์!$B$10:$F$1000,2,FALSE)</f>
        <v>#N/A</v>
      </c>
      <c r="S347" s="7"/>
      <c r="T347" s="43">
        <f t="shared" si="11"/>
        <v>0</v>
      </c>
      <c r="U347" s="18"/>
      <c r="V347" s="47">
        <f t="shared" si="12"/>
        <v>0</v>
      </c>
      <c r="W347" s="5"/>
      <c r="X347" s="5"/>
    </row>
    <row r="348" spans="1:24" x14ac:dyDescent="0.45">
      <c r="A348" s="7">
        <v>343</v>
      </c>
      <c r="B348" s="70" t="str">
        <f t="shared" si="31"/>
        <v/>
      </c>
      <c r="C348" s="24" t="str">
        <f t="shared" si="32"/>
        <v/>
      </c>
      <c r="D348" s="24" t="str">
        <f t="shared" si="33"/>
        <v/>
      </c>
      <c r="E348" s="24" t="str">
        <f t="shared" si="34"/>
        <v/>
      </c>
      <c r="F348" s="13"/>
      <c r="G348" s="13"/>
      <c r="H348" s="7"/>
      <c r="I348" s="5"/>
      <c r="J348" s="5"/>
      <c r="K348" s="5"/>
      <c r="L348" s="5"/>
      <c r="M348" s="5"/>
      <c r="N348" s="5"/>
      <c r="O348" s="5"/>
      <c r="P348" s="5"/>
      <c r="Q348" s="7"/>
      <c r="R348" s="61" t="e">
        <f>VLOOKUP(Q348,ตัดปีแสตมป์!$B$10:$F$1000,2,FALSE)</f>
        <v>#N/A</v>
      </c>
      <c r="S348" s="7"/>
      <c r="T348" s="43">
        <f t="shared" si="11"/>
        <v>0</v>
      </c>
      <c r="U348" s="18"/>
      <c r="V348" s="47">
        <f t="shared" si="12"/>
        <v>0</v>
      </c>
      <c r="W348" s="5"/>
      <c r="X348" s="5"/>
    </row>
    <row r="349" spans="1:24" x14ac:dyDescent="0.45">
      <c r="A349" s="7">
        <v>344</v>
      </c>
      <c r="B349" s="70" t="str">
        <f t="shared" si="31"/>
        <v/>
      </c>
      <c r="C349" s="24" t="str">
        <f t="shared" si="32"/>
        <v/>
      </c>
      <c r="D349" s="24" t="str">
        <f t="shared" si="33"/>
        <v/>
      </c>
      <c r="E349" s="24" t="str">
        <f t="shared" si="34"/>
        <v/>
      </c>
      <c r="F349" s="13"/>
      <c r="G349" s="13"/>
      <c r="H349" s="7"/>
      <c r="I349" s="5"/>
      <c r="J349" s="5"/>
      <c r="K349" s="5"/>
      <c r="L349" s="5"/>
      <c r="M349" s="5"/>
      <c r="N349" s="5"/>
      <c r="O349" s="5"/>
      <c r="P349" s="5"/>
      <c r="Q349" s="7"/>
      <c r="R349" s="61" t="e">
        <f>VLOOKUP(Q349,ตัดปีแสตมป์!$B$10:$F$1000,2,FALSE)</f>
        <v>#N/A</v>
      </c>
      <c r="S349" s="7"/>
      <c r="T349" s="43">
        <f t="shared" si="11"/>
        <v>0</v>
      </c>
      <c r="U349" s="18"/>
      <c r="V349" s="47">
        <f t="shared" si="12"/>
        <v>0</v>
      </c>
      <c r="W349" s="5"/>
      <c r="X349" s="5"/>
    </row>
    <row r="350" spans="1:24" x14ac:dyDescent="0.45">
      <c r="A350" s="7">
        <v>345</v>
      </c>
      <c r="B350" s="70" t="str">
        <f t="shared" si="31"/>
        <v/>
      </c>
      <c r="C350" s="24" t="str">
        <f t="shared" si="32"/>
        <v/>
      </c>
      <c r="D350" s="24" t="str">
        <f t="shared" si="33"/>
        <v/>
      </c>
      <c r="E350" s="24" t="str">
        <f t="shared" si="34"/>
        <v/>
      </c>
      <c r="F350" s="13"/>
      <c r="G350" s="13"/>
      <c r="H350" s="7"/>
      <c r="I350" s="5"/>
      <c r="J350" s="5"/>
      <c r="K350" s="5"/>
      <c r="L350" s="5"/>
      <c r="M350" s="5"/>
      <c r="N350" s="5"/>
      <c r="O350" s="5"/>
      <c r="P350" s="5"/>
      <c r="Q350" s="7"/>
      <c r="R350" s="61" t="e">
        <f>VLOOKUP(Q350,ตัดปีแสตมป์!$B$10:$F$1000,2,FALSE)</f>
        <v>#N/A</v>
      </c>
      <c r="S350" s="7"/>
      <c r="T350" s="43">
        <f t="shared" si="11"/>
        <v>0</v>
      </c>
      <c r="U350" s="18"/>
      <c r="V350" s="47">
        <f t="shared" si="12"/>
        <v>0</v>
      </c>
      <c r="W350" s="5"/>
      <c r="X350" s="5"/>
    </row>
    <row r="351" spans="1:24" x14ac:dyDescent="0.45">
      <c r="A351" s="7">
        <v>346</v>
      </c>
      <c r="B351" s="70" t="str">
        <f t="shared" si="31"/>
        <v/>
      </c>
      <c r="C351" s="24" t="str">
        <f t="shared" si="32"/>
        <v/>
      </c>
      <c r="D351" s="24" t="str">
        <f t="shared" si="33"/>
        <v/>
      </c>
      <c r="E351" s="24" t="str">
        <f t="shared" si="34"/>
        <v/>
      </c>
      <c r="F351" s="13"/>
      <c r="G351" s="13"/>
      <c r="H351" s="7"/>
      <c r="I351" s="5"/>
      <c r="J351" s="5"/>
      <c r="K351" s="5"/>
      <c r="L351" s="5"/>
      <c r="M351" s="5"/>
      <c r="N351" s="5"/>
      <c r="O351" s="5"/>
      <c r="P351" s="5"/>
      <c r="Q351" s="7"/>
      <c r="R351" s="61" t="e">
        <f>VLOOKUP(Q351,ตัดปีแสตมป์!$B$10:$F$1000,2,FALSE)</f>
        <v>#N/A</v>
      </c>
      <c r="S351" s="7"/>
      <c r="T351" s="43">
        <f t="shared" si="11"/>
        <v>0</v>
      </c>
      <c r="U351" s="18"/>
      <c r="V351" s="47">
        <f t="shared" si="12"/>
        <v>0</v>
      </c>
      <c r="W351" s="5"/>
      <c r="X351" s="5"/>
    </row>
    <row r="352" spans="1:24" x14ac:dyDescent="0.45">
      <c r="A352" s="7">
        <v>347</v>
      </c>
      <c r="B352" s="70" t="str">
        <f t="shared" si="31"/>
        <v/>
      </c>
      <c r="C352" s="24" t="str">
        <f t="shared" si="32"/>
        <v/>
      </c>
      <c r="D352" s="24" t="str">
        <f t="shared" si="33"/>
        <v/>
      </c>
      <c r="E352" s="24" t="str">
        <f t="shared" si="34"/>
        <v/>
      </c>
      <c r="F352" s="13"/>
      <c r="G352" s="13"/>
      <c r="H352" s="7"/>
      <c r="I352" s="5"/>
      <c r="J352" s="5"/>
      <c r="K352" s="5"/>
      <c r="L352" s="5"/>
      <c r="M352" s="5"/>
      <c r="N352" s="5"/>
      <c r="O352" s="5"/>
      <c r="P352" s="5"/>
      <c r="Q352" s="7"/>
      <c r="R352" s="61" t="e">
        <f>VLOOKUP(Q352,ตัดปีแสตมป์!$B$10:$F$1000,2,FALSE)</f>
        <v>#N/A</v>
      </c>
      <c r="S352" s="7"/>
      <c r="T352" s="43">
        <f t="shared" si="11"/>
        <v>0</v>
      </c>
      <c r="U352" s="18"/>
      <c r="V352" s="47">
        <f t="shared" si="12"/>
        <v>0</v>
      </c>
      <c r="W352" s="5"/>
      <c r="X352" s="5"/>
    </row>
    <row r="353" spans="1:24" x14ac:dyDescent="0.45">
      <c r="A353" s="7">
        <v>348</v>
      </c>
      <c r="B353" s="70" t="str">
        <f t="shared" si="31"/>
        <v/>
      </c>
      <c r="C353" s="24" t="str">
        <f t="shared" si="32"/>
        <v/>
      </c>
      <c r="D353" s="24" t="str">
        <f t="shared" si="33"/>
        <v/>
      </c>
      <c r="E353" s="24" t="str">
        <f t="shared" si="34"/>
        <v/>
      </c>
      <c r="F353" s="13"/>
      <c r="G353" s="13"/>
      <c r="H353" s="7"/>
      <c r="I353" s="5"/>
      <c r="J353" s="5"/>
      <c r="K353" s="5"/>
      <c r="L353" s="5"/>
      <c r="M353" s="5"/>
      <c r="N353" s="5"/>
      <c r="O353" s="5"/>
      <c r="P353" s="5"/>
      <c r="Q353" s="7"/>
      <c r="R353" s="61" t="e">
        <f>VLOOKUP(Q353,ตัดปีแสตมป์!$B$10:$F$1000,2,FALSE)</f>
        <v>#N/A</v>
      </c>
      <c r="S353" s="7"/>
      <c r="T353" s="43">
        <f t="shared" si="11"/>
        <v>0</v>
      </c>
      <c r="U353" s="18"/>
      <c r="V353" s="47">
        <f t="shared" si="12"/>
        <v>0</v>
      </c>
      <c r="W353" s="5"/>
      <c r="X353" s="5"/>
    </row>
    <row r="354" spans="1:24" x14ac:dyDescent="0.45">
      <c r="A354" s="7">
        <v>349</v>
      </c>
      <c r="B354" s="70" t="str">
        <f t="shared" si="31"/>
        <v/>
      </c>
      <c r="C354" s="24" t="str">
        <f t="shared" si="32"/>
        <v/>
      </c>
      <c r="D354" s="24" t="str">
        <f t="shared" si="33"/>
        <v/>
      </c>
      <c r="E354" s="24" t="str">
        <f t="shared" si="34"/>
        <v/>
      </c>
      <c r="F354" s="13"/>
      <c r="G354" s="13"/>
      <c r="H354" s="7"/>
      <c r="I354" s="5"/>
      <c r="J354" s="5"/>
      <c r="K354" s="5"/>
      <c r="L354" s="5"/>
      <c r="M354" s="5"/>
      <c r="N354" s="5"/>
      <c r="O354" s="5"/>
      <c r="P354" s="5"/>
      <c r="Q354" s="7"/>
      <c r="R354" s="61" t="e">
        <f>VLOOKUP(Q354,ตัดปีแสตมป์!$B$10:$F$1000,2,FALSE)</f>
        <v>#N/A</v>
      </c>
      <c r="S354" s="7"/>
      <c r="T354" s="43">
        <f t="shared" si="11"/>
        <v>0</v>
      </c>
      <c r="U354" s="18"/>
      <c r="V354" s="47">
        <f t="shared" si="12"/>
        <v>0</v>
      </c>
      <c r="W354" s="5"/>
      <c r="X354" s="5"/>
    </row>
    <row r="355" spans="1:24" x14ac:dyDescent="0.45">
      <c r="A355" s="7">
        <v>350</v>
      </c>
      <c r="B355" s="70" t="str">
        <f t="shared" si="31"/>
        <v/>
      </c>
      <c r="C355" s="24" t="str">
        <f t="shared" si="32"/>
        <v/>
      </c>
      <c r="D355" s="24" t="str">
        <f t="shared" si="33"/>
        <v/>
      </c>
      <c r="E355" s="24" t="str">
        <f t="shared" si="34"/>
        <v/>
      </c>
      <c r="F355" s="13"/>
      <c r="G355" s="13"/>
      <c r="H355" s="7"/>
      <c r="I355" s="5"/>
      <c r="J355" s="5"/>
      <c r="K355" s="5"/>
      <c r="L355" s="5"/>
      <c r="M355" s="5"/>
      <c r="N355" s="5"/>
      <c r="O355" s="5"/>
      <c r="P355" s="5"/>
      <c r="Q355" s="7"/>
      <c r="R355" s="61" t="e">
        <f>VLOOKUP(Q355,ตัดปีแสตมป์!$B$10:$F$1000,2,FALSE)</f>
        <v>#N/A</v>
      </c>
      <c r="S355" s="7"/>
      <c r="T355" s="43">
        <f t="shared" si="11"/>
        <v>0</v>
      </c>
      <c r="U355" s="18"/>
      <c r="V355" s="47">
        <f t="shared" si="12"/>
        <v>0</v>
      </c>
      <c r="W355" s="5"/>
      <c r="X355" s="5"/>
    </row>
    <row r="356" spans="1:24" x14ac:dyDescent="0.45">
      <c r="A356" s="7">
        <v>351</v>
      </c>
      <c r="B356" s="70" t="str">
        <f t="shared" si="31"/>
        <v/>
      </c>
      <c r="C356" s="24" t="str">
        <f t="shared" si="32"/>
        <v/>
      </c>
      <c r="D356" s="24" t="str">
        <f t="shared" si="33"/>
        <v/>
      </c>
      <c r="E356" s="24" t="str">
        <f t="shared" si="34"/>
        <v/>
      </c>
      <c r="F356" s="13"/>
      <c r="G356" s="13"/>
      <c r="H356" s="7"/>
      <c r="I356" s="5"/>
      <c r="J356" s="5"/>
      <c r="K356" s="5"/>
      <c r="L356" s="5"/>
      <c r="M356" s="5"/>
      <c r="N356" s="5"/>
      <c r="O356" s="5"/>
      <c r="P356" s="5"/>
      <c r="Q356" s="7"/>
      <c r="R356" s="61" t="e">
        <f>VLOOKUP(Q356,ตัดปีแสตมป์!$B$10:$F$1000,2,FALSE)</f>
        <v>#N/A</v>
      </c>
      <c r="S356" s="7"/>
      <c r="T356" s="43">
        <f t="shared" si="11"/>
        <v>0</v>
      </c>
      <c r="U356" s="18"/>
      <c r="V356" s="47">
        <f t="shared" si="12"/>
        <v>0</v>
      </c>
      <c r="W356" s="5"/>
      <c r="X356" s="5"/>
    </row>
    <row r="357" spans="1:24" x14ac:dyDescent="0.45">
      <c r="A357" s="7">
        <v>352</v>
      </c>
      <c r="B357" s="70" t="str">
        <f t="shared" si="31"/>
        <v/>
      </c>
      <c r="C357" s="24" t="str">
        <f t="shared" si="32"/>
        <v/>
      </c>
      <c r="D357" s="24" t="str">
        <f t="shared" si="33"/>
        <v/>
      </c>
      <c r="E357" s="24" t="str">
        <f t="shared" si="34"/>
        <v/>
      </c>
      <c r="F357" s="13"/>
      <c r="G357" s="13"/>
      <c r="H357" s="7"/>
      <c r="I357" s="5"/>
      <c r="J357" s="5"/>
      <c r="K357" s="5"/>
      <c r="L357" s="5"/>
      <c r="M357" s="5"/>
      <c r="N357" s="5"/>
      <c r="O357" s="5"/>
      <c r="P357" s="5"/>
      <c r="Q357" s="7"/>
      <c r="R357" s="61" t="e">
        <f>VLOOKUP(Q357,ตัดปีแสตมป์!$B$10:$F$1000,2,FALSE)</f>
        <v>#N/A</v>
      </c>
      <c r="S357" s="7"/>
      <c r="T357" s="43">
        <f t="shared" si="11"/>
        <v>0</v>
      </c>
      <c r="U357" s="18"/>
      <c r="V357" s="47">
        <f t="shared" si="12"/>
        <v>0</v>
      </c>
      <c r="W357" s="5"/>
      <c r="X357" s="5"/>
    </row>
    <row r="358" spans="1:24" x14ac:dyDescent="0.45">
      <c r="A358" s="7">
        <v>353</v>
      </c>
      <c r="B358" s="70" t="str">
        <f t="shared" si="31"/>
        <v/>
      </c>
      <c r="C358" s="24" t="str">
        <f t="shared" si="32"/>
        <v/>
      </c>
      <c r="D358" s="24" t="str">
        <f t="shared" si="33"/>
        <v/>
      </c>
      <c r="E358" s="24" t="str">
        <f t="shared" si="34"/>
        <v/>
      </c>
      <c r="F358" s="13"/>
      <c r="G358" s="13"/>
      <c r="H358" s="7"/>
      <c r="I358" s="5"/>
      <c r="J358" s="5"/>
      <c r="K358" s="5"/>
      <c r="L358" s="5"/>
      <c r="M358" s="5"/>
      <c r="N358" s="5"/>
      <c r="O358" s="5"/>
      <c r="P358" s="5"/>
      <c r="Q358" s="7"/>
      <c r="R358" s="61" t="e">
        <f>VLOOKUP(Q358,ตัดปีแสตมป์!$B$10:$F$1000,2,FALSE)</f>
        <v>#N/A</v>
      </c>
      <c r="S358" s="7"/>
      <c r="T358" s="43">
        <f t="shared" si="11"/>
        <v>0</v>
      </c>
      <c r="U358" s="18"/>
      <c r="V358" s="47">
        <f t="shared" si="12"/>
        <v>0</v>
      </c>
      <c r="W358" s="5"/>
      <c r="X358" s="5"/>
    </row>
    <row r="359" spans="1:24" ht="21" hidden="1" customHeight="1" x14ac:dyDescent="0.45">
      <c r="A359" s="7">
        <v>354</v>
      </c>
      <c r="B359" s="70" t="str">
        <f t="shared" si="31"/>
        <v/>
      </c>
      <c r="C359" s="24" t="str">
        <f t="shared" si="32"/>
        <v/>
      </c>
      <c r="D359" s="24" t="str">
        <f t="shared" si="33"/>
        <v/>
      </c>
      <c r="E359" s="24" t="str">
        <f t="shared" si="34"/>
        <v/>
      </c>
      <c r="F359" s="13"/>
      <c r="G359" s="13"/>
      <c r="H359" s="7"/>
      <c r="I359" s="5"/>
      <c r="J359" s="5"/>
      <c r="K359" s="5"/>
      <c r="L359" s="5"/>
      <c r="M359" s="5"/>
      <c r="N359" s="5"/>
      <c r="O359" s="5"/>
      <c r="P359" s="5"/>
      <c r="Q359" s="7"/>
      <c r="R359" s="61" t="e">
        <f>VLOOKUP(Q359,ตัดปีแสตมป์!$B$10:$F$1000,2,FALSE)</f>
        <v>#N/A</v>
      </c>
      <c r="S359" s="7"/>
      <c r="T359" s="43">
        <f t="shared" si="11"/>
        <v>0</v>
      </c>
      <c r="U359" s="18"/>
      <c r="V359" s="47">
        <f t="shared" si="12"/>
        <v>0</v>
      </c>
      <c r="W359" s="5"/>
      <c r="X359" s="5"/>
    </row>
    <row r="360" spans="1:24" x14ac:dyDescent="0.45">
      <c r="A360" s="7">
        <v>355</v>
      </c>
      <c r="B360" s="70" t="str">
        <f t="shared" si="31"/>
        <v/>
      </c>
      <c r="C360" s="24" t="str">
        <f t="shared" si="32"/>
        <v/>
      </c>
      <c r="D360" s="24" t="str">
        <f t="shared" si="33"/>
        <v/>
      </c>
      <c r="E360" s="24" t="str">
        <f t="shared" si="34"/>
        <v/>
      </c>
      <c r="F360" s="13"/>
      <c r="G360" s="13"/>
      <c r="H360" s="7"/>
      <c r="I360" s="5"/>
      <c r="J360" s="5"/>
      <c r="K360" s="5"/>
      <c r="L360" s="5"/>
      <c r="M360" s="5"/>
      <c r="N360" s="5"/>
      <c r="O360" s="5"/>
      <c r="P360" s="5"/>
      <c r="Q360" s="7"/>
      <c r="R360" s="61" t="e">
        <f>VLOOKUP(Q360,ตัดปีแสตมป์!$B$10:$F$1000,2,FALSE)</f>
        <v>#N/A</v>
      </c>
      <c r="S360" s="7"/>
      <c r="T360" s="43">
        <f t="shared" si="11"/>
        <v>0</v>
      </c>
      <c r="U360" s="18"/>
      <c r="V360" s="47">
        <f t="shared" si="12"/>
        <v>0</v>
      </c>
      <c r="W360" s="5"/>
      <c r="X360" s="5"/>
    </row>
    <row r="361" spans="1:24" x14ac:dyDescent="0.45">
      <c r="A361" s="7">
        <v>356</v>
      </c>
      <c r="B361" s="70" t="str">
        <f t="shared" si="31"/>
        <v/>
      </c>
      <c r="C361" s="24" t="str">
        <f t="shared" si="32"/>
        <v/>
      </c>
      <c r="D361" s="24" t="str">
        <f t="shared" si="33"/>
        <v/>
      </c>
      <c r="E361" s="24" t="str">
        <f t="shared" si="34"/>
        <v/>
      </c>
      <c r="F361" s="13"/>
      <c r="G361" s="13"/>
      <c r="H361" s="7"/>
      <c r="I361" s="5"/>
      <c r="J361" s="5"/>
      <c r="K361" s="5"/>
      <c r="L361" s="5"/>
      <c r="M361" s="5"/>
      <c r="N361" s="5"/>
      <c r="O361" s="5"/>
      <c r="P361" s="5"/>
      <c r="Q361" s="7"/>
      <c r="R361" s="61" t="e">
        <f>VLOOKUP(Q361,ตัดปีแสตมป์!$B$10:$F$1000,2,FALSE)</f>
        <v>#N/A</v>
      </c>
      <c r="S361" s="7"/>
      <c r="T361" s="43">
        <f t="shared" si="11"/>
        <v>0</v>
      </c>
      <c r="U361" s="18"/>
      <c r="V361" s="47">
        <f t="shared" si="12"/>
        <v>0</v>
      </c>
      <c r="W361" s="5"/>
      <c r="X361" s="5"/>
    </row>
    <row r="362" spans="1:24" x14ac:dyDescent="0.45">
      <c r="A362" s="7">
        <v>357</v>
      </c>
      <c r="B362" s="70" t="str">
        <f t="shared" si="31"/>
        <v/>
      </c>
      <c r="C362" s="24" t="str">
        <f t="shared" si="32"/>
        <v/>
      </c>
      <c r="D362" s="24" t="str">
        <f t="shared" si="33"/>
        <v/>
      </c>
      <c r="E362" s="24" t="str">
        <f t="shared" si="34"/>
        <v/>
      </c>
      <c r="F362" s="13"/>
      <c r="G362" s="13"/>
      <c r="H362" s="7"/>
      <c r="I362" s="5"/>
      <c r="J362" s="5"/>
      <c r="K362" s="5"/>
      <c r="L362" s="5"/>
      <c r="M362" s="5"/>
      <c r="N362" s="5"/>
      <c r="O362" s="5"/>
      <c r="P362" s="5"/>
      <c r="Q362" s="7"/>
      <c r="R362" s="61" t="e">
        <f>VLOOKUP(Q362,ตัดปีแสตมป์!$B$10:$F$1000,2,FALSE)</f>
        <v>#N/A</v>
      </c>
      <c r="S362" s="7"/>
      <c r="T362" s="43">
        <f t="shared" si="11"/>
        <v>0</v>
      </c>
      <c r="U362" s="18"/>
      <c r="V362" s="47">
        <f t="shared" si="12"/>
        <v>0</v>
      </c>
      <c r="W362" s="5"/>
      <c r="X362" s="5"/>
    </row>
    <row r="363" spans="1:24" x14ac:dyDescent="0.45">
      <c r="A363" s="7">
        <v>358</v>
      </c>
      <c r="B363" s="70" t="str">
        <f t="shared" si="31"/>
        <v/>
      </c>
      <c r="C363" s="24" t="str">
        <f t="shared" si="32"/>
        <v/>
      </c>
      <c r="D363" s="24" t="str">
        <f t="shared" si="33"/>
        <v/>
      </c>
      <c r="E363" s="24" t="str">
        <f t="shared" si="34"/>
        <v/>
      </c>
      <c r="F363" s="13"/>
      <c r="G363" s="13"/>
      <c r="H363" s="7"/>
      <c r="I363" s="5"/>
      <c r="J363" s="5"/>
      <c r="K363" s="5"/>
      <c r="L363" s="5"/>
      <c r="M363" s="5"/>
      <c r="N363" s="5"/>
      <c r="O363" s="5"/>
      <c r="P363" s="5"/>
      <c r="Q363" s="7"/>
      <c r="R363" s="61" t="e">
        <f>VLOOKUP(Q363,ตัดปีแสตมป์!$B$10:$F$1000,2,FALSE)</f>
        <v>#N/A</v>
      </c>
      <c r="S363" s="7"/>
      <c r="T363" s="43">
        <f t="shared" si="11"/>
        <v>0</v>
      </c>
      <c r="U363" s="18"/>
      <c r="V363" s="47">
        <f t="shared" si="12"/>
        <v>0</v>
      </c>
      <c r="W363" s="5"/>
      <c r="X363" s="5"/>
    </row>
    <row r="364" spans="1:24" x14ac:dyDescent="0.45">
      <c r="A364" s="7">
        <v>359</v>
      </c>
      <c r="B364" s="70" t="str">
        <f t="shared" si="31"/>
        <v/>
      </c>
      <c r="C364" s="24" t="str">
        <f t="shared" si="32"/>
        <v/>
      </c>
      <c r="D364" s="24" t="str">
        <f t="shared" si="33"/>
        <v/>
      </c>
      <c r="E364" s="24" t="str">
        <f t="shared" si="34"/>
        <v/>
      </c>
      <c r="F364" s="13"/>
      <c r="G364" s="13"/>
      <c r="H364" s="7"/>
      <c r="I364" s="5"/>
      <c r="J364" s="5"/>
      <c r="K364" s="5"/>
      <c r="L364" s="5"/>
      <c r="M364" s="5"/>
      <c r="N364" s="5"/>
      <c r="O364" s="5"/>
      <c r="P364" s="5"/>
      <c r="Q364" s="7"/>
      <c r="R364" s="61" t="e">
        <f>VLOOKUP(Q364,ตัดปีแสตมป์!$B$10:$F$1000,2,FALSE)</f>
        <v>#N/A</v>
      </c>
      <c r="S364" s="7"/>
      <c r="T364" s="43">
        <f t="shared" si="11"/>
        <v>0</v>
      </c>
      <c r="U364" s="18"/>
      <c r="V364" s="47">
        <f t="shared" si="12"/>
        <v>0</v>
      </c>
      <c r="W364" s="5"/>
      <c r="X364" s="5"/>
    </row>
    <row r="365" spans="1:24" x14ac:dyDescent="0.45">
      <c r="A365" s="7">
        <v>360</v>
      </c>
      <c r="B365" s="70" t="str">
        <f t="shared" si="31"/>
        <v/>
      </c>
      <c r="C365" s="24" t="str">
        <f t="shared" si="32"/>
        <v/>
      </c>
      <c r="D365" s="24" t="str">
        <f t="shared" si="33"/>
        <v/>
      </c>
      <c r="E365" s="24" t="str">
        <f t="shared" si="34"/>
        <v/>
      </c>
      <c r="F365" s="13"/>
      <c r="G365" s="13"/>
      <c r="H365" s="7"/>
      <c r="I365" s="5"/>
      <c r="J365" s="5"/>
      <c r="K365" s="5"/>
      <c r="L365" s="5"/>
      <c r="M365" s="5"/>
      <c r="N365" s="5"/>
      <c r="O365" s="5"/>
      <c r="P365" s="5"/>
      <c r="Q365" s="7"/>
      <c r="R365" s="61" t="e">
        <f>VLOOKUP(Q365,ตัดปีแสตมป์!$B$10:$F$1000,2,FALSE)</f>
        <v>#N/A</v>
      </c>
      <c r="S365" s="7"/>
      <c r="T365" s="43">
        <f t="shared" si="11"/>
        <v>0</v>
      </c>
      <c r="U365" s="18"/>
      <c r="V365" s="47">
        <f t="shared" si="12"/>
        <v>0</v>
      </c>
      <c r="W365" s="5"/>
      <c r="X365" s="5"/>
    </row>
    <row r="366" spans="1:24" x14ac:dyDescent="0.45">
      <c r="A366" s="7">
        <v>361</v>
      </c>
      <c r="B366" s="70" t="str">
        <f t="shared" si="31"/>
        <v/>
      </c>
      <c r="C366" s="24" t="str">
        <f t="shared" si="32"/>
        <v/>
      </c>
      <c r="D366" s="24" t="str">
        <f t="shared" si="33"/>
        <v/>
      </c>
      <c r="E366" s="24" t="str">
        <f t="shared" si="34"/>
        <v/>
      </c>
      <c r="F366" s="13"/>
      <c r="G366" s="13"/>
      <c r="H366" s="7"/>
      <c r="I366" s="5"/>
      <c r="J366" s="5"/>
      <c r="K366" s="5"/>
      <c r="L366" s="5"/>
      <c r="M366" s="5"/>
      <c r="N366" s="5"/>
      <c r="O366" s="5"/>
      <c r="P366" s="5"/>
      <c r="Q366" s="7"/>
      <c r="R366" s="61" t="e">
        <f>VLOOKUP(Q366,ตัดปีแสตมป์!$B$10:$F$1000,2,FALSE)</f>
        <v>#N/A</v>
      </c>
      <c r="S366" s="7"/>
      <c r="T366" s="43">
        <f t="shared" si="11"/>
        <v>0</v>
      </c>
      <c r="U366" s="18"/>
      <c r="V366" s="47">
        <f t="shared" si="12"/>
        <v>0</v>
      </c>
      <c r="W366" s="5"/>
      <c r="X366" s="5"/>
    </row>
    <row r="367" spans="1:24" x14ac:dyDescent="0.45">
      <c r="A367" s="7">
        <v>362</v>
      </c>
      <c r="B367" s="70" t="str">
        <f t="shared" si="31"/>
        <v/>
      </c>
      <c r="C367" s="24" t="str">
        <f t="shared" si="32"/>
        <v/>
      </c>
      <c r="D367" s="24" t="str">
        <f t="shared" si="33"/>
        <v/>
      </c>
      <c r="E367" s="24" t="str">
        <f t="shared" si="34"/>
        <v/>
      </c>
      <c r="F367" s="13"/>
      <c r="G367" s="13"/>
      <c r="H367" s="7"/>
      <c r="I367" s="5"/>
      <c r="J367" s="5"/>
      <c r="K367" s="5"/>
      <c r="L367" s="5"/>
      <c r="M367" s="5"/>
      <c r="N367" s="5"/>
      <c r="O367" s="5"/>
      <c r="P367" s="5"/>
      <c r="Q367" s="7"/>
      <c r="R367" s="61" t="e">
        <f>VLOOKUP(Q367,ตัดปีแสตมป์!$B$10:$F$1000,2,FALSE)</f>
        <v>#N/A</v>
      </c>
      <c r="S367" s="7"/>
      <c r="T367" s="43">
        <f t="shared" si="11"/>
        <v>0</v>
      </c>
      <c r="U367" s="18"/>
      <c r="V367" s="47">
        <f t="shared" si="12"/>
        <v>0</v>
      </c>
      <c r="W367" s="5"/>
      <c r="X367" s="5"/>
    </row>
    <row r="368" spans="1:24" x14ac:dyDescent="0.45">
      <c r="A368" s="7">
        <v>363</v>
      </c>
      <c r="B368" s="70" t="str">
        <f t="shared" si="31"/>
        <v/>
      </c>
      <c r="C368" s="24" t="str">
        <f t="shared" si="32"/>
        <v/>
      </c>
      <c r="D368" s="24" t="str">
        <f t="shared" si="33"/>
        <v/>
      </c>
      <c r="E368" s="24" t="str">
        <f t="shared" si="34"/>
        <v/>
      </c>
      <c r="F368" s="13"/>
      <c r="G368" s="13"/>
      <c r="H368" s="7"/>
      <c r="I368" s="5"/>
      <c r="J368" s="5"/>
      <c r="K368" s="5"/>
      <c r="L368" s="5"/>
      <c r="M368" s="5"/>
      <c r="N368" s="5"/>
      <c r="O368" s="5"/>
      <c r="P368" s="5"/>
      <c r="Q368" s="7"/>
      <c r="R368" s="61" t="e">
        <f>VLOOKUP(Q368,ตัดปีแสตมป์!$B$10:$F$1000,2,FALSE)</f>
        <v>#N/A</v>
      </c>
      <c r="S368" s="7"/>
      <c r="T368" s="43">
        <f t="shared" si="11"/>
        <v>0</v>
      </c>
      <c r="U368" s="18"/>
      <c r="V368" s="47">
        <f t="shared" si="12"/>
        <v>0</v>
      </c>
      <c r="W368" s="5"/>
      <c r="X368" s="5"/>
    </row>
    <row r="369" spans="1:24" x14ac:dyDescent="0.45">
      <c r="A369" s="7">
        <v>364</v>
      </c>
      <c r="B369" s="70" t="str">
        <f t="shared" si="31"/>
        <v/>
      </c>
      <c r="C369" s="24" t="str">
        <f t="shared" si="32"/>
        <v/>
      </c>
      <c r="D369" s="24" t="str">
        <f t="shared" si="33"/>
        <v/>
      </c>
      <c r="E369" s="24" t="str">
        <f t="shared" si="34"/>
        <v/>
      </c>
      <c r="F369" s="13"/>
      <c r="G369" s="13"/>
      <c r="H369" s="7"/>
      <c r="I369" s="5"/>
      <c r="J369" s="5"/>
      <c r="K369" s="5"/>
      <c r="L369" s="5"/>
      <c r="M369" s="5"/>
      <c r="N369" s="5"/>
      <c r="O369" s="5"/>
      <c r="P369" s="5"/>
      <c r="Q369" s="7"/>
      <c r="R369" s="61" t="e">
        <f>VLOOKUP(Q369,ตัดปีแสตมป์!$B$10:$F$1000,2,FALSE)</f>
        <v>#N/A</v>
      </c>
      <c r="S369" s="7"/>
      <c r="T369" s="43">
        <f t="shared" si="11"/>
        <v>0</v>
      </c>
      <c r="U369" s="18"/>
      <c r="V369" s="47">
        <f t="shared" si="12"/>
        <v>0</v>
      </c>
      <c r="W369" s="5"/>
      <c r="X369" s="5"/>
    </row>
    <row r="370" spans="1:24" x14ac:dyDescent="0.45">
      <c r="A370" s="7">
        <v>365</v>
      </c>
      <c r="B370" s="70" t="str">
        <f t="shared" si="31"/>
        <v/>
      </c>
      <c r="C370" s="24" t="str">
        <f t="shared" si="32"/>
        <v/>
      </c>
      <c r="D370" s="24" t="str">
        <f t="shared" si="33"/>
        <v/>
      </c>
      <c r="E370" s="24" t="str">
        <f t="shared" si="34"/>
        <v/>
      </c>
      <c r="F370" s="13"/>
      <c r="G370" s="13"/>
      <c r="H370" s="7"/>
      <c r="I370" s="5"/>
      <c r="J370" s="5"/>
      <c r="K370" s="5"/>
      <c r="L370" s="5"/>
      <c r="M370" s="5"/>
      <c r="N370" s="5"/>
      <c r="O370" s="5"/>
      <c r="P370" s="5"/>
      <c r="Q370" s="7"/>
      <c r="R370" s="61" t="e">
        <f>VLOOKUP(Q370,ตัดปีแสตมป์!$B$10:$F$1000,2,FALSE)</f>
        <v>#N/A</v>
      </c>
      <c r="S370" s="7"/>
      <c r="T370" s="43">
        <f t="shared" si="11"/>
        <v>0</v>
      </c>
      <c r="U370" s="18"/>
      <c r="V370" s="47">
        <f t="shared" si="12"/>
        <v>0</v>
      </c>
      <c r="W370" s="5"/>
      <c r="X370" s="5"/>
    </row>
    <row r="371" spans="1:24" x14ac:dyDescent="0.45">
      <c r="A371" s="7">
        <v>366</v>
      </c>
      <c r="B371" s="70" t="str">
        <f t="shared" si="31"/>
        <v/>
      </c>
      <c r="C371" s="24" t="str">
        <f t="shared" si="32"/>
        <v/>
      </c>
      <c r="D371" s="24" t="str">
        <f t="shared" si="33"/>
        <v/>
      </c>
      <c r="E371" s="24" t="str">
        <f t="shared" si="34"/>
        <v/>
      </c>
      <c r="F371" s="13"/>
      <c r="G371" s="13"/>
      <c r="H371" s="7"/>
      <c r="I371" s="5"/>
      <c r="J371" s="5"/>
      <c r="K371" s="5"/>
      <c r="L371" s="5"/>
      <c r="M371" s="5"/>
      <c r="N371" s="5"/>
      <c r="O371" s="5"/>
      <c r="P371" s="5"/>
      <c r="Q371" s="7"/>
      <c r="R371" s="61" t="e">
        <f>VLOOKUP(Q371,ตัดปีแสตมป์!$B$10:$F$1000,2,FALSE)</f>
        <v>#N/A</v>
      </c>
      <c r="S371" s="7"/>
      <c r="T371" s="43">
        <f t="shared" si="11"/>
        <v>0</v>
      </c>
      <c r="U371" s="18"/>
      <c r="V371" s="47">
        <f t="shared" si="12"/>
        <v>0</v>
      </c>
      <c r="W371" s="5"/>
      <c r="X371" s="5"/>
    </row>
    <row r="372" spans="1:24" x14ac:dyDescent="0.45">
      <c r="A372" s="7">
        <v>367</v>
      </c>
      <c r="B372" s="70" t="str">
        <f t="shared" si="31"/>
        <v/>
      </c>
      <c r="C372" s="24" t="str">
        <f t="shared" si="32"/>
        <v/>
      </c>
      <c r="D372" s="24" t="str">
        <f t="shared" si="33"/>
        <v/>
      </c>
      <c r="E372" s="24" t="str">
        <f t="shared" si="34"/>
        <v/>
      </c>
      <c r="F372" s="13"/>
      <c r="G372" s="13"/>
      <c r="H372" s="7"/>
      <c r="I372" s="5"/>
      <c r="J372" s="5"/>
      <c r="K372" s="5"/>
      <c r="L372" s="5"/>
      <c r="M372" s="5"/>
      <c r="N372" s="5"/>
      <c r="O372" s="5"/>
      <c r="P372" s="5"/>
      <c r="Q372" s="7"/>
      <c r="R372" s="61" t="e">
        <f>VLOOKUP(Q372,ตัดปีแสตมป์!$B$10:$F$1000,2,FALSE)</f>
        <v>#N/A</v>
      </c>
      <c r="S372" s="7"/>
      <c r="T372" s="43">
        <f t="shared" si="11"/>
        <v>0</v>
      </c>
      <c r="U372" s="18"/>
      <c r="V372" s="47">
        <f t="shared" si="12"/>
        <v>0</v>
      </c>
      <c r="W372" s="5"/>
      <c r="X372" s="5"/>
    </row>
    <row r="373" spans="1:24" x14ac:dyDescent="0.45">
      <c r="A373" s="7">
        <v>368</v>
      </c>
      <c r="B373" s="70" t="str">
        <f t="shared" si="31"/>
        <v/>
      </c>
      <c r="C373" s="24" t="str">
        <f t="shared" si="32"/>
        <v/>
      </c>
      <c r="D373" s="24" t="str">
        <f t="shared" si="33"/>
        <v/>
      </c>
      <c r="E373" s="24" t="str">
        <f t="shared" si="34"/>
        <v/>
      </c>
      <c r="F373" s="13"/>
      <c r="G373" s="13"/>
      <c r="H373" s="7"/>
      <c r="I373" s="5"/>
      <c r="J373" s="5"/>
      <c r="K373" s="5"/>
      <c r="L373" s="5"/>
      <c r="M373" s="5"/>
      <c r="N373" s="5"/>
      <c r="O373" s="5"/>
      <c r="P373" s="5"/>
      <c r="Q373" s="7"/>
      <c r="R373" s="61" t="e">
        <f>VLOOKUP(Q373,ตัดปีแสตมป์!$B$10:$F$1000,2,FALSE)</f>
        <v>#N/A</v>
      </c>
      <c r="S373" s="7"/>
      <c r="T373" s="43">
        <f t="shared" si="11"/>
        <v>0</v>
      </c>
      <c r="U373" s="18"/>
      <c r="V373" s="47">
        <f t="shared" si="12"/>
        <v>0</v>
      </c>
      <c r="W373" s="5"/>
      <c r="X373" s="5"/>
    </row>
    <row r="374" spans="1:24" x14ac:dyDescent="0.45">
      <c r="A374" s="7">
        <v>369</v>
      </c>
      <c r="B374" s="70" t="str">
        <f t="shared" si="31"/>
        <v/>
      </c>
      <c r="C374" s="24" t="str">
        <f t="shared" si="32"/>
        <v/>
      </c>
      <c r="D374" s="24" t="str">
        <f t="shared" si="33"/>
        <v/>
      </c>
      <c r="E374" s="24" t="str">
        <f t="shared" si="34"/>
        <v/>
      </c>
      <c r="F374" s="13"/>
      <c r="G374" s="13"/>
      <c r="H374" s="7"/>
      <c r="I374" s="5"/>
      <c r="J374" s="5"/>
      <c r="K374" s="5"/>
      <c r="L374" s="5"/>
      <c r="M374" s="5"/>
      <c r="N374" s="5"/>
      <c r="O374" s="5"/>
      <c r="P374" s="5"/>
      <c r="Q374" s="7"/>
      <c r="R374" s="61" t="e">
        <f>VLOOKUP(Q374,ตัดปีแสตมป์!$B$10:$F$1000,2,FALSE)</f>
        <v>#N/A</v>
      </c>
      <c r="S374" s="7"/>
      <c r="T374" s="43">
        <f t="shared" si="11"/>
        <v>0</v>
      </c>
      <c r="U374" s="18"/>
      <c r="V374" s="47">
        <f t="shared" si="12"/>
        <v>0</v>
      </c>
      <c r="W374" s="5"/>
      <c r="X374" s="5"/>
    </row>
    <row r="375" spans="1:24" x14ac:dyDescent="0.45">
      <c r="A375" s="7">
        <v>370</v>
      </c>
      <c r="B375" s="70" t="str">
        <f t="shared" si="31"/>
        <v/>
      </c>
      <c r="C375" s="24" t="str">
        <f t="shared" si="32"/>
        <v/>
      </c>
      <c r="D375" s="24" t="str">
        <f t="shared" si="33"/>
        <v/>
      </c>
      <c r="E375" s="24" t="str">
        <f t="shared" si="34"/>
        <v/>
      </c>
      <c r="F375" s="13"/>
      <c r="G375" s="13"/>
      <c r="H375" s="7"/>
      <c r="I375" s="5"/>
      <c r="J375" s="5"/>
      <c r="K375" s="5"/>
      <c r="L375" s="5"/>
      <c r="M375" s="5"/>
      <c r="N375" s="5"/>
      <c r="O375" s="5"/>
      <c r="P375" s="5"/>
      <c r="Q375" s="7"/>
      <c r="R375" s="61" t="e">
        <f>VLOOKUP(Q375,ตัดปีแสตมป์!$B$10:$F$1000,2,FALSE)</f>
        <v>#N/A</v>
      </c>
      <c r="S375" s="7"/>
      <c r="T375" s="43">
        <f t="shared" si="11"/>
        <v>0</v>
      </c>
      <c r="U375" s="18"/>
      <c r="V375" s="47">
        <f t="shared" si="12"/>
        <v>0</v>
      </c>
      <c r="W375" s="5"/>
      <c r="X375" s="5"/>
    </row>
    <row r="376" spans="1:24" x14ac:dyDescent="0.45">
      <c r="A376" s="7">
        <v>371</v>
      </c>
      <c r="B376" s="70" t="str">
        <f t="shared" si="31"/>
        <v/>
      </c>
      <c r="C376" s="24" t="str">
        <f t="shared" si="32"/>
        <v/>
      </c>
      <c r="D376" s="24" t="str">
        <f t="shared" si="33"/>
        <v/>
      </c>
      <c r="E376" s="24" t="str">
        <f t="shared" si="34"/>
        <v/>
      </c>
      <c r="F376" s="13"/>
      <c r="G376" s="13"/>
      <c r="H376" s="7"/>
      <c r="I376" s="5"/>
      <c r="J376" s="5"/>
      <c r="K376" s="5"/>
      <c r="L376" s="5"/>
      <c r="M376" s="5"/>
      <c r="N376" s="5"/>
      <c r="O376" s="5"/>
      <c r="P376" s="5"/>
      <c r="Q376" s="7"/>
      <c r="R376" s="61" t="e">
        <f>VLOOKUP(Q376,ตัดปีแสตมป์!$B$10:$F$1000,2,FALSE)</f>
        <v>#N/A</v>
      </c>
      <c r="S376" s="7"/>
      <c r="T376" s="43">
        <f t="shared" si="11"/>
        <v>0</v>
      </c>
      <c r="U376" s="18"/>
      <c r="V376" s="47">
        <f t="shared" si="12"/>
        <v>0</v>
      </c>
      <c r="W376" s="5"/>
      <c r="X376" s="5"/>
    </row>
    <row r="377" spans="1:24" x14ac:dyDescent="0.45">
      <c r="A377" s="7">
        <v>372</v>
      </c>
      <c r="B377" s="70" t="str">
        <f t="shared" si="31"/>
        <v/>
      </c>
      <c r="C377" s="24" t="str">
        <f t="shared" si="32"/>
        <v/>
      </c>
      <c r="D377" s="24" t="str">
        <f t="shared" si="33"/>
        <v/>
      </c>
      <c r="E377" s="24" t="str">
        <f t="shared" si="34"/>
        <v/>
      </c>
      <c r="F377" s="13"/>
      <c r="G377" s="13"/>
      <c r="H377" s="7"/>
      <c r="I377" s="5"/>
      <c r="J377" s="5"/>
      <c r="K377" s="5"/>
      <c r="L377" s="5"/>
      <c r="M377" s="5"/>
      <c r="N377" s="5"/>
      <c r="O377" s="5"/>
      <c r="P377" s="5"/>
      <c r="Q377" s="7"/>
      <c r="R377" s="61" t="e">
        <f>VLOOKUP(Q377,ตัดปีแสตมป์!$B$10:$F$1000,2,FALSE)</f>
        <v>#N/A</v>
      </c>
      <c r="S377" s="7"/>
      <c r="T377" s="43">
        <f t="shared" si="11"/>
        <v>0</v>
      </c>
      <c r="U377" s="18"/>
      <c r="V377" s="47">
        <f t="shared" si="12"/>
        <v>0</v>
      </c>
      <c r="W377" s="5"/>
      <c r="X377" s="5"/>
    </row>
    <row r="378" spans="1:24" x14ac:dyDescent="0.45">
      <c r="A378" s="7">
        <v>373</v>
      </c>
      <c r="B378" s="70" t="str">
        <f t="shared" si="31"/>
        <v/>
      </c>
      <c r="C378" s="24" t="str">
        <f t="shared" si="32"/>
        <v/>
      </c>
      <c r="D378" s="24" t="str">
        <f t="shared" si="33"/>
        <v/>
      </c>
      <c r="E378" s="24" t="str">
        <f t="shared" si="34"/>
        <v/>
      </c>
      <c r="F378" s="13"/>
      <c r="G378" s="13"/>
      <c r="H378" s="7"/>
      <c r="I378" s="5"/>
      <c r="J378" s="5"/>
      <c r="K378" s="5"/>
      <c r="L378" s="5"/>
      <c r="M378" s="5"/>
      <c r="N378" s="5"/>
      <c r="O378" s="5"/>
      <c r="P378" s="5"/>
      <c r="Q378" s="7"/>
      <c r="R378" s="61" t="e">
        <f>VLOOKUP(Q378,ตัดปีแสตมป์!$B$10:$F$1000,2,FALSE)</f>
        <v>#N/A</v>
      </c>
      <c r="S378" s="7"/>
      <c r="T378" s="43">
        <f t="shared" si="11"/>
        <v>0</v>
      </c>
      <c r="U378" s="18"/>
      <c r="V378" s="47">
        <f t="shared" si="12"/>
        <v>0</v>
      </c>
      <c r="W378" s="5"/>
      <c r="X378" s="5"/>
    </row>
    <row r="379" spans="1:24" x14ac:dyDescent="0.45">
      <c r="A379" s="7">
        <v>374</v>
      </c>
      <c r="B379" s="70" t="str">
        <f t="shared" si="31"/>
        <v/>
      </c>
      <c r="C379" s="24" t="str">
        <f t="shared" si="32"/>
        <v/>
      </c>
      <c r="D379" s="24" t="str">
        <f t="shared" si="33"/>
        <v/>
      </c>
      <c r="E379" s="24" t="str">
        <f t="shared" si="34"/>
        <v/>
      </c>
      <c r="F379" s="13"/>
      <c r="G379" s="13"/>
      <c r="H379" s="7"/>
      <c r="I379" s="5"/>
      <c r="J379" s="5"/>
      <c r="K379" s="5"/>
      <c r="L379" s="5"/>
      <c r="M379" s="5"/>
      <c r="N379" s="5"/>
      <c r="O379" s="5"/>
      <c r="P379" s="5"/>
      <c r="Q379" s="7"/>
      <c r="R379" s="61" t="e">
        <f>VLOOKUP(Q379,ตัดปีแสตมป์!$B$10:$F$1000,2,FALSE)</f>
        <v>#N/A</v>
      </c>
      <c r="S379" s="7"/>
      <c r="T379" s="43">
        <f t="shared" si="11"/>
        <v>0</v>
      </c>
      <c r="U379" s="18"/>
      <c r="V379" s="47">
        <f t="shared" si="12"/>
        <v>0</v>
      </c>
      <c r="W379" s="5"/>
      <c r="X379" s="5"/>
    </row>
    <row r="380" spans="1:24" ht="21" hidden="1" customHeight="1" x14ac:dyDescent="0.45">
      <c r="A380" s="7">
        <v>375</v>
      </c>
      <c r="B380" s="70" t="str">
        <f t="shared" si="31"/>
        <v/>
      </c>
      <c r="C380" s="24" t="str">
        <f t="shared" si="32"/>
        <v/>
      </c>
      <c r="D380" s="24" t="str">
        <f t="shared" si="33"/>
        <v/>
      </c>
      <c r="E380" s="24" t="str">
        <f t="shared" si="34"/>
        <v/>
      </c>
      <c r="F380" s="13"/>
      <c r="G380" s="13"/>
      <c r="H380" s="7"/>
      <c r="I380" s="5"/>
      <c r="J380" s="5"/>
      <c r="K380" s="5"/>
      <c r="L380" s="5"/>
      <c r="M380" s="5"/>
      <c r="N380" s="5"/>
      <c r="O380" s="5"/>
      <c r="P380" s="5"/>
      <c r="Q380" s="7"/>
      <c r="R380" s="61" t="e">
        <f>VLOOKUP(Q380,ตัดปีแสตมป์!$B$10:$F$1000,2,FALSE)</f>
        <v>#N/A</v>
      </c>
      <c r="S380" s="7"/>
      <c r="T380" s="43">
        <f t="shared" si="11"/>
        <v>0</v>
      </c>
      <c r="U380" s="18"/>
      <c r="V380" s="47">
        <f t="shared" si="12"/>
        <v>0</v>
      </c>
      <c r="W380" s="5"/>
      <c r="X380" s="5"/>
    </row>
    <row r="381" spans="1:24" x14ac:dyDescent="0.45">
      <c r="A381" s="7">
        <v>376</v>
      </c>
      <c r="B381" s="70" t="str">
        <f t="shared" si="31"/>
        <v/>
      </c>
      <c r="C381" s="24" t="str">
        <f t="shared" si="32"/>
        <v/>
      </c>
      <c r="D381" s="24" t="str">
        <f t="shared" si="33"/>
        <v/>
      </c>
      <c r="E381" s="24" t="str">
        <f t="shared" si="34"/>
        <v/>
      </c>
      <c r="F381" s="13"/>
      <c r="G381" s="13"/>
      <c r="H381" s="7"/>
      <c r="I381" s="5"/>
      <c r="J381" s="5"/>
      <c r="K381" s="5"/>
      <c r="L381" s="5"/>
      <c r="M381" s="5"/>
      <c r="N381" s="5"/>
      <c r="O381" s="5"/>
      <c r="P381" s="5"/>
      <c r="Q381" s="7"/>
      <c r="R381" s="61" t="e">
        <f>VLOOKUP(Q381,ตัดปีแสตมป์!$B$10:$F$1000,2,FALSE)</f>
        <v>#N/A</v>
      </c>
      <c r="S381" s="7"/>
      <c r="T381" s="43">
        <f t="shared" si="11"/>
        <v>0</v>
      </c>
      <c r="U381" s="18"/>
      <c r="V381" s="47">
        <f t="shared" si="12"/>
        <v>0</v>
      </c>
      <c r="W381" s="5"/>
      <c r="X381" s="5"/>
    </row>
    <row r="382" spans="1:24" x14ac:dyDescent="0.45">
      <c r="A382" s="7">
        <v>377</v>
      </c>
      <c r="B382" s="70" t="str">
        <f t="shared" si="31"/>
        <v/>
      </c>
      <c r="C382" s="24" t="str">
        <f t="shared" si="32"/>
        <v/>
      </c>
      <c r="D382" s="24" t="str">
        <f t="shared" si="33"/>
        <v/>
      </c>
      <c r="E382" s="24" t="str">
        <f t="shared" si="34"/>
        <v/>
      </c>
      <c r="F382" s="13"/>
      <c r="G382" s="13"/>
      <c r="H382" s="7"/>
      <c r="I382" s="5"/>
      <c r="J382" s="5"/>
      <c r="K382" s="5"/>
      <c r="L382" s="5"/>
      <c r="M382" s="5"/>
      <c r="N382" s="5"/>
      <c r="O382" s="5"/>
      <c r="P382" s="5"/>
      <c r="Q382" s="7"/>
      <c r="R382" s="61" t="e">
        <f>VLOOKUP(Q382,ตัดปีแสตมป์!$B$10:$F$1000,2,FALSE)</f>
        <v>#N/A</v>
      </c>
      <c r="S382" s="7"/>
      <c r="T382" s="43">
        <f t="shared" si="11"/>
        <v>0</v>
      </c>
      <c r="U382" s="18"/>
      <c r="V382" s="47">
        <f t="shared" si="12"/>
        <v>0</v>
      </c>
      <c r="W382" s="5"/>
      <c r="X382" s="5"/>
    </row>
    <row r="383" spans="1:24" x14ac:dyDescent="0.45">
      <c r="A383" s="7">
        <v>378</v>
      </c>
      <c r="B383" s="70" t="str">
        <f t="shared" si="31"/>
        <v/>
      </c>
      <c r="C383" s="24" t="str">
        <f t="shared" si="32"/>
        <v/>
      </c>
      <c r="D383" s="24" t="str">
        <f t="shared" si="33"/>
        <v/>
      </c>
      <c r="E383" s="24" t="str">
        <f t="shared" si="34"/>
        <v/>
      </c>
      <c r="F383" s="13"/>
      <c r="G383" s="13"/>
      <c r="H383" s="7"/>
      <c r="I383" s="5"/>
      <c r="J383" s="5"/>
      <c r="K383" s="5"/>
      <c r="L383" s="5"/>
      <c r="M383" s="5"/>
      <c r="N383" s="5"/>
      <c r="O383" s="5"/>
      <c r="P383" s="5"/>
      <c r="Q383" s="7"/>
      <c r="R383" s="61" t="e">
        <f>VLOOKUP(Q383,ตัดปีแสตมป์!$B$10:$F$1000,2,FALSE)</f>
        <v>#N/A</v>
      </c>
      <c r="S383" s="7"/>
      <c r="T383" s="43">
        <f t="shared" si="11"/>
        <v>0</v>
      </c>
      <c r="U383" s="18"/>
      <c r="V383" s="47">
        <f t="shared" si="12"/>
        <v>0</v>
      </c>
      <c r="W383" s="5"/>
      <c r="X383" s="5"/>
    </row>
    <row r="384" spans="1:24" x14ac:dyDescent="0.45">
      <c r="A384" s="7">
        <v>379</v>
      </c>
      <c r="B384" s="70" t="str">
        <f t="shared" si="31"/>
        <v/>
      </c>
      <c r="C384" s="24" t="str">
        <f t="shared" si="32"/>
        <v/>
      </c>
      <c r="D384" s="24" t="str">
        <f t="shared" si="33"/>
        <v/>
      </c>
      <c r="E384" s="24" t="str">
        <f t="shared" si="34"/>
        <v/>
      </c>
      <c r="F384" s="13"/>
      <c r="G384" s="13"/>
      <c r="H384" s="7"/>
      <c r="I384" s="5"/>
      <c r="J384" s="5"/>
      <c r="K384" s="5"/>
      <c r="L384" s="5"/>
      <c r="M384" s="5"/>
      <c r="N384" s="5"/>
      <c r="O384" s="5"/>
      <c r="P384" s="5"/>
      <c r="Q384" s="7"/>
      <c r="R384" s="61" t="e">
        <f>VLOOKUP(Q384,ตัดปีแสตมป์!$B$10:$F$1000,2,FALSE)</f>
        <v>#N/A</v>
      </c>
      <c r="S384" s="7"/>
      <c r="T384" s="43">
        <f t="shared" si="11"/>
        <v>0</v>
      </c>
      <c r="U384" s="18"/>
      <c r="V384" s="47">
        <f t="shared" si="12"/>
        <v>0</v>
      </c>
      <c r="W384" s="5"/>
      <c r="X384" s="5"/>
    </row>
    <row r="385" spans="1:24" x14ac:dyDescent="0.45">
      <c r="A385" s="7">
        <v>380</v>
      </c>
      <c r="B385" s="70" t="str">
        <f t="shared" si="31"/>
        <v/>
      </c>
      <c r="C385" s="24" t="str">
        <f t="shared" si="32"/>
        <v/>
      </c>
      <c r="D385" s="24" t="str">
        <f t="shared" si="33"/>
        <v/>
      </c>
      <c r="E385" s="24" t="str">
        <f t="shared" si="34"/>
        <v/>
      </c>
      <c r="F385" s="13"/>
      <c r="G385" s="13"/>
      <c r="H385" s="7"/>
      <c r="I385" s="5"/>
      <c r="J385" s="5"/>
      <c r="K385" s="5"/>
      <c r="L385" s="5"/>
      <c r="M385" s="5"/>
      <c r="N385" s="5"/>
      <c r="O385" s="5"/>
      <c r="P385" s="5"/>
      <c r="Q385" s="7"/>
      <c r="R385" s="61" t="e">
        <f>VLOOKUP(Q385,ตัดปีแสตมป์!$B$10:$F$1000,2,FALSE)</f>
        <v>#N/A</v>
      </c>
      <c r="S385" s="7"/>
      <c r="T385" s="43">
        <f t="shared" si="11"/>
        <v>0</v>
      </c>
      <c r="U385" s="18"/>
      <c r="V385" s="47">
        <f t="shared" si="12"/>
        <v>0</v>
      </c>
      <c r="W385" s="5"/>
      <c r="X385" s="5"/>
    </row>
    <row r="386" spans="1:24" x14ac:dyDescent="0.45">
      <c r="A386" s="7">
        <v>381</v>
      </c>
      <c r="B386" s="70" t="str">
        <f t="shared" si="31"/>
        <v/>
      </c>
      <c r="C386" s="24" t="str">
        <f t="shared" si="32"/>
        <v/>
      </c>
      <c r="D386" s="24" t="str">
        <f t="shared" si="33"/>
        <v/>
      </c>
      <c r="E386" s="24" t="str">
        <f t="shared" si="34"/>
        <v/>
      </c>
      <c r="F386" s="13"/>
      <c r="G386" s="13"/>
      <c r="H386" s="7"/>
      <c r="I386" s="5"/>
      <c r="J386" s="5"/>
      <c r="K386" s="5"/>
      <c r="L386" s="5"/>
      <c r="M386" s="5"/>
      <c r="N386" s="5"/>
      <c r="O386" s="5"/>
      <c r="P386" s="5"/>
      <c r="Q386" s="7"/>
      <c r="R386" s="61" t="e">
        <f>VLOOKUP(Q386,ตัดปีแสตมป์!$B$10:$F$1000,2,FALSE)</f>
        <v>#N/A</v>
      </c>
      <c r="S386" s="7"/>
      <c r="T386" s="43">
        <f t="shared" si="11"/>
        <v>0</v>
      </c>
      <c r="U386" s="18"/>
      <c r="V386" s="47">
        <f t="shared" si="12"/>
        <v>0</v>
      </c>
      <c r="W386" s="5"/>
      <c r="X386" s="5"/>
    </row>
    <row r="387" spans="1:24" x14ac:dyDescent="0.45">
      <c r="A387" s="7">
        <v>382</v>
      </c>
      <c r="B387" s="70" t="str">
        <f t="shared" si="31"/>
        <v/>
      </c>
      <c r="C387" s="24" t="str">
        <f t="shared" si="32"/>
        <v/>
      </c>
      <c r="D387" s="24" t="str">
        <f t="shared" si="33"/>
        <v/>
      </c>
      <c r="E387" s="24" t="str">
        <f t="shared" si="34"/>
        <v/>
      </c>
      <c r="F387" s="13"/>
      <c r="G387" s="13"/>
      <c r="H387" s="7"/>
      <c r="I387" s="5"/>
      <c r="J387" s="5"/>
      <c r="K387" s="5"/>
      <c r="L387" s="5"/>
      <c r="M387" s="5"/>
      <c r="N387" s="5"/>
      <c r="O387" s="5"/>
      <c r="P387" s="5"/>
      <c r="Q387" s="7"/>
      <c r="R387" s="61" t="e">
        <f>VLOOKUP(Q387,ตัดปีแสตมป์!$B$10:$F$1000,2,FALSE)</f>
        <v>#N/A</v>
      </c>
      <c r="S387" s="7"/>
      <c r="T387" s="43">
        <f t="shared" si="11"/>
        <v>0</v>
      </c>
      <c r="U387" s="18"/>
      <c r="V387" s="47">
        <f t="shared" si="12"/>
        <v>0</v>
      </c>
      <c r="W387" s="5"/>
      <c r="X387" s="5"/>
    </row>
    <row r="388" spans="1:24" x14ac:dyDescent="0.45">
      <c r="A388" s="7">
        <v>383</v>
      </c>
      <c r="B388" s="70" t="str">
        <f t="shared" si="31"/>
        <v/>
      </c>
      <c r="C388" s="24" t="str">
        <f t="shared" si="32"/>
        <v/>
      </c>
      <c r="D388" s="24" t="str">
        <f t="shared" si="33"/>
        <v/>
      </c>
      <c r="E388" s="24" t="str">
        <f t="shared" si="34"/>
        <v/>
      </c>
      <c r="F388" s="13"/>
      <c r="G388" s="13"/>
      <c r="H388" s="7"/>
      <c r="I388" s="5"/>
      <c r="J388" s="5"/>
      <c r="K388" s="5"/>
      <c r="L388" s="5"/>
      <c r="M388" s="5"/>
      <c r="N388" s="5"/>
      <c r="O388" s="5"/>
      <c r="P388" s="5"/>
      <c r="Q388" s="7"/>
      <c r="R388" s="61" t="e">
        <f>VLOOKUP(Q388,ตัดปีแสตมป์!$B$10:$F$1000,2,FALSE)</f>
        <v>#N/A</v>
      </c>
      <c r="S388" s="7"/>
      <c r="T388" s="43">
        <f t="shared" si="11"/>
        <v>0</v>
      </c>
      <c r="U388" s="18"/>
      <c r="V388" s="47">
        <f t="shared" si="12"/>
        <v>0</v>
      </c>
      <c r="W388" s="5"/>
      <c r="X388" s="5"/>
    </row>
    <row r="389" spans="1:24" x14ac:dyDescent="0.45">
      <c r="A389" s="7">
        <v>384</v>
      </c>
      <c r="B389" s="70" t="str">
        <f t="shared" si="31"/>
        <v/>
      </c>
      <c r="C389" s="24" t="str">
        <f t="shared" si="32"/>
        <v/>
      </c>
      <c r="D389" s="24" t="str">
        <f t="shared" si="33"/>
        <v/>
      </c>
      <c r="E389" s="24" t="str">
        <f t="shared" si="34"/>
        <v/>
      </c>
      <c r="F389" s="13"/>
      <c r="G389" s="13"/>
      <c r="H389" s="7"/>
      <c r="I389" s="5"/>
      <c r="J389" s="5"/>
      <c r="K389" s="5"/>
      <c r="L389" s="5"/>
      <c r="M389" s="5"/>
      <c r="N389" s="5"/>
      <c r="O389" s="5"/>
      <c r="P389" s="5"/>
      <c r="Q389" s="7"/>
      <c r="R389" s="61" t="e">
        <f>VLOOKUP(Q389,ตัดปีแสตมป์!$B$10:$F$1000,2,FALSE)</f>
        <v>#N/A</v>
      </c>
      <c r="S389" s="7"/>
      <c r="T389" s="43">
        <f t="shared" si="11"/>
        <v>0</v>
      </c>
      <c r="U389" s="18"/>
      <c r="V389" s="47">
        <f t="shared" si="12"/>
        <v>0</v>
      </c>
      <c r="W389" s="5"/>
      <c r="X389" s="5"/>
    </row>
    <row r="390" spans="1:24" x14ac:dyDescent="0.45">
      <c r="A390" s="7">
        <v>385</v>
      </c>
      <c r="B390" s="70" t="str">
        <f t="shared" si="31"/>
        <v/>
      </c>
      <c r="C390" s="24" t="str">
        <f t="shared" si="32"/>
        <v/>
      </c>
      <c r="D390" s="24" t="str">
        <f t="shared" si="33"/>
        <v/>
      </c>
      <c r="E390" s="24" t="str">
        <f t="shared" si="34"/>
        <v/>
      </c>
      <c r="F390" s="13"/>
      <c r="G390" s="13"/>
      <c r="H390" s="7"/>
      <c r="I390" s="5"/>
      <c r="J390" s="5"/>
      <c r="K390" s="5"/>
      <c r="L390" s="5"/>
      <c r="M390" s="5"/>
      <c r="N390" s="5"/>
      <c r="O390" s="5"/>
      <c r="P390" s="5"/>
      <c r="Q390" s="7"/>
      <c r="R390" s="61" t="e">
        <f>VLOOKUP(Q390,ตัดปีแสตมป์!$B$10:$F$1000,2,FALSE)</f>
        <v>#N/A</v>
      </c>
      <c r="S390" s="7"/>
      <c r="T390" s="43">
        <f t="shared" si="11"/>
        <v>0</v>
      </c>
      <c r="U390" s="18"/>
      <c r="V390" s="47">
        <f t="shared" si="12"/>
        <v>0</v>
      </c>
      <c r="W390" s="5"/>
      <c r="X390" s="5"/>
    </row>
    <row r="391" spans="1:24" x14ac:dyDescent="0.45">
      <c r="A391" s="7">
        <v>386</v>
      </c>
      <c r="B391" s="70" t="str">
        <f t="shared" ref="B391:B454" si="35">F391&amp;H391&amp;Q391</f>
        <v/>
      </c>
      <c r="C391" s="24" t="str">
        <f t="shared" ref="C391:C454" si="36">I391&amp;F391&amp;H391&amp;Q391</f>
        <v/>
      </c>
      <c r="D391" s="24" t="str">
        <f t="shared" ref="D391:D454" si="37">H391&amp;Q391</f>
        <v/>
      </c>
      <c r="E391" s="24" t="str">
        <f t="shared" ref="E391:E454" si="38">I391&amp;H391&amp;Q391</f>
        <v/>
      </c>
      <c r="F391" s="13"/>
      <c r="G391" s="13"/>
      <c r="H391" s="7"/>
      <c r="I391" s="5"/>
      <c r="J391" s="5"/>
      <c r="K391" s="5"/>
      <c r="L391" s="5"/>
      <c r="M391" s="5"/>
      <c r="N391" s="5"/>
      <c r="O391" s="5"/>
      <c r="P391" s="5"/>
      <c r="Q391" s="7"/>
      <c r="R391" s="61" t="e">
        <f>VLOOKUP(Q391,ตัดปีแสตมป์!$B$10:$F$1000,2,FALSE)</f>
        <v>#N/A</v>
      </c>
      <c r="S391" s="7"/>
      <c r="T391" s="43">
        <f t="shared" si="11"/>
        <v>0</v>
      </c>
      <c r="U391" s="18"/>
      <c r="V391" s="47">
        <f t="shared" si="12"/>
        <v>0</v>
      </c>
      <c r="W391" s="5"/>
      <c r="X391" s="5"/>
    </row>
    <row r="392" spans="1:24" x14ac:dyDescent="0.45">
      <c r="A392" s="7">
        <v>387</v>
      </c>
      <c r="B392" s="70" t="str">
        <f t="shared" si="35"/>
        <v/>
      </c>
      <c r="C392" s="24" t="str">
        <f t="shared" si="36"/>
        <v/>
      </c>
      <c r="D392" s="24" t="str">
        <f t="shared" si="37"/>
        <v/>
      </c>
      <c r="E392" s="24" t="str">
        <f t="shared" si="38"/>
        <v/>
      </c>
      <c r="F392" s="13"/>
      <c r="G392" s="13"/>
      <c r="H392" s="7"/>
      <c r="I392" s="5"/>
      <c r="J392" s="5"/>
      <c r="K392" s="5"/>
      <c r="L392" s="5"/>
      <c r="M392" s="5"/>
      <c r="N392" s="5"/>
      <c r="O392" s="5"/>
      <c r="P392" s="5"/>
      <c r="Q392" s="7"/>
      <c r="R392" s="61" t="e">
        <f>VLOOKUP(Q392,ตัดปีแสตมป์!$B$10:$F$1000,2,FALSE)</f>
        <v>#N/A</v>
      </c>
      <c r="S392" s="7"/>
      <c r="T392" s="43">
        <f t="shared" si="11"/>
        <v>0</v>
      </c>
      <c r="U392" s="18"/>
      <c r="V392" s="47">
        <f t="shared" si="12"/>
        <v>0</v>
      </c>
      <c r="W392" s="5"/>
      <c r="X392" s="5"/>
    </row>
    <row r="393" spans="1:24" x14ac:dyDescent="0.45">
      <c r="A393" s="7">
        <v>388</v>
      </c>
      <c r="B393" s="70" t="str">
        <f t="shared" si="35"/>
        <v/>
      </c>
      <c r="C393" s="24" t="str">
        <f t="shared" si="36"/>
        <v/>
      </c>
      <c r="D393" s="24" t="str">
        <f t="shared" si="37"/>
        <v/>
      </c>
      <c r="E393" s="24" t="str">
        <f t="shared" si="38"/>
        <v/>
      </c>
      <c r="F393" s="13"/>
      <c r="G393" s="13"/>
      <c r="H393" s="7"/>
      <c r="I393" s="5"/>
      <c r="J393" s="5"/>
      <c r="K393" s="5"/>
      <c r="L393" s="5"/>
      <c r="M393" s="5"/>
      <c r="N393" s="5"/>
      <c r="O393" s="5"/>
      <c r="P393" s="5"/>
      <c r="Q393" s="7"/>
      <c r="R393" s="61" t="e">
        <f>VLOOKUP(Q393,ตัดปีแสตมป์!$B$10:$F$1000,2,FALSE)</f>
        <v>#N/A</v>
      </c>
      <c r="S393" s="7"/>
      <c r="T393" s="43">
        <f t="shared" si="11"/>
        <v>0</v>
      </c>
      <c r="U393" s="18"/>
      <c r="V393" s="47">
        <f t="shared" si="12"/>
        <v>0</v>
      </c>
      <c r="W393" s="5"/>
      <c r="X393" s="5"/>
    </row>
    <row r="394" spans="1:24" x14ac:dyDescent="0.45">
      <c r="A394" s="7">
        <v>389</v>
      </c>
      <c r="B394" s="70" t="str">
        <f t="shared" si="35"/>
        <v/>
      </c>
      <c r="C394" s="24" t="str">
        <f t="shared" si="36"/>
        <v/>
      </c>
      <c r="D394" s="24" t="str">
        <f t="shared" si="37"/>
        <v/>
      </c>
      <c r="E394" s="24" t="str">
        <f t="shared" si="38"/>
        <v/>
      </c>
      <c r="F394" s="13"/>
      <c r="G394" s="13"/>
      <c r="H394" s="7"/>
      <c r="I394" s="5"/>
      <c r="J394" s="5"/>
      <c r="K394" s="5"/>
      <c r="L394" s="5"/>
      <c r="M394" s="5"/>
      <c r="N394" s="5"/>
      <c r="O394" s="5"/>
      <c r="P394" s="5"/>
      <c r="Q394" s="7"/>
      <c r="R394" s="61" t="e">
        <f>VLOOKUP(Q394,ตัดปีแสตมป์!$B$10:$F$1000,2,FALSE)</f>
        <v>#N/A</v>
      </c>
      <c r="S394" s="7"/>
      <c r="T394" s="43">
        <f t="shared" si="11"/>
        <v>0</v>
      </c>
      <c r="U394" s="18"/>
      <c r="V394" s="47">
        <f t="shared" si="12"/>
        <v>0</v>
      </c>
      <c r="W394" s="5"/>
      <c r="X394" s="5"/>
    </row>
    <row r="395" spans="1:24" x14ac:dyDescent="0.45">
      <c r="A395" s="7">
        <v>390</v>
      </c>
      <c r="B395" s="70" t="str">
        <f t="shared" si="35"/>
        <v/>
      </c>
      <c r="C395" s="24" t="str">
        <f t="shared" si="36"/>
        <v/>
      </c>
      <c r="D395" s="24" t="str">
        <f t="shared" si="37"/>
        <v/>
      </c>
      <c r="E395" s="24" t="str">
        <f t="shared" si="38"/>
        <v/>
      </c>
      <c r="F395" s="13"/>
      <c r="G395" s="13"/>
      <c r="H395" s="7"/>
      <c r="I395" s="5"/>
      <c r="J395" s="5"/>
      <c r="K395" s="5"/>
      <c r="L395" s="5"/>
      <c r="M395" s="5"/>
      <c r="N395" s="5"/>
      <c r="O395" s="5"/>
      <c r="P395" s="5"/>
      <c r="Q395" s="7"/>
      <c r="R395" s="61" t="e">
        <f>VLOOKUP(Q395,ตัดปีแสตมป์!$B$10:$F$1000,2,FALSE)</f>
        <v>#N/A</v>
      </c>
      <c r="S395" s="7"/>
      <c r="T395" s="43">
        <f t="shared" si="11"/>
        <v>0</v>
      </c>
      <c r="U395" s="18"/>
      <c r="V395" s="47">
        <f t="shared" si="12"/>
        <v>0</v>
      </c>
      <c r="W395" s="5"/>
      <c r="X395" s="5"/>
    </row>
    <row r="396" spans="1:24" x14ac:dyDescent="0.45">
      <c r="A396" s="7">
        <v>391</v>
      </c>
      <c r="B396" s="70" t="str">
        <f t="shared" si="35"/>
        <v/>
      </c>
      <c r="C396" s="24" t="str">
        <f t="shared" si="36"/>
        <v/>
      </c>
      <c r="D396" s="24" t="str">
        <f t="shared" si="37"/>
        <v/>
      </c>
      <c r="E396" s="24" t="str">
        <f t="shared" si="38"/>
        <v/>
      </c>
      <c r="F396" s="13"/>
      <c r="G396" s="13"/>
      <c r="H396" s="7"/>
      <c r="I396" s="5"/>
      <c r="J396" s="5"/>
      <c r="K396" s="5"/>
      <c r="L396" s="5"/>
      <c r="M396" s="5"/>
      <c r="N396" s="5"/>
      <c r="O396" s="5"/>
      <c r="P396" s="5"/>
      <c r="Q396" s="7"/>
      <c r="R396" s="61" t="e">
        <f>VLOOKUP(Q396,ตัดปีแสตมป์!$B$10:$F$1000,2,FALSE)</f>
        <v>#N/A</v>
      </c>
      <c r="S396" s="7"/>
      <c r="T396" s="43">
        <f t="shared" si="11"/>
        <v>0</v>
      </c>
      <c r="U396" s="18"/>
      <c r="V396" s="47">
        <f t="shared" si="12"/>
        <v>0</v>
      </c>
      <c r="W396" s="5"/>
      <c r="X396" s="5"/>
    </row>
    <row r="397" spans="1:24" x14ac:dyDescent="0.45">
      <c r="A397" s="7">
        <v>392</v>
      </c>
      <c r="B397" s="70" t="str">
        <f t="shared" si="35"/>
        <v/>
      </c>
      <c r="C397" s="24" t="str">
        <f t="shared" si="36"/>
        <v/>
      </c>
      <c r="D397" s="24" t="str">
        <f t="shared" si="37"/>
        <v/>
      </c>
      <c r="E397" s="24" t="str">
        <f t="shared" si="38"/>
        <v/>
      </c>
      <c r="F397" s="13"/>
      <c r="G397" s="13"/>
      <c r="H397" s="7"/>
      <c r="I397" s="5"/>
      <c r="J397" s="5"/>
      <c r="K397" s="5"/>
      <c r="L397" s="5"/>
      <c r="M397" s="5"/>
      <c r="N397" s="5"/>
      <c r="O397" s="5"/>
      <c r="P397" s="5"/>
      <c r="Q397" s="7"/>
      <c r="R397" s="61" t="e">
        <f>VLOOKUP(Q397,ตัดปีแสตมป์!$B$10:$F$1000,2,FALSE)</f>
        <v>#N/A</v>
      </c>
      <c r="S397" s="7"/>
      <c r="T397" s="43">
        <f t="shared" si="11"/>
        <v>0</v>
      </c>
      <c r="U397" s="18"/>
      <c r="V397" s="47">
        <f t="shared" si="12"/>
        <v>0</v>
      </c>
      <c r="W397" s="5"/>
      <c r="X397" s="5"/>
    </row>
    <row r="398" spans="1:24" x14ac:dyDescent="0.45">
      <c r="A398" s="7">
        <v>393</v>
      </c>
      <c r="B398" s="70" t="str">
        <f t="shared" si="35"/>
        <v/>
      </c>
      <c r="C398" s="24" t="str">
        <f t="shared" si="36"/>
        <v/>
      </c>
      <c r="D398" s="24" t="str">
        <f t="shared" si="37"/>
        <v/>
      </c>
      <c r="E398" s="24" t="str">
        <f t="shared" si="38"/>
        <v/>
      </c>
      <c r="F398" s="13"/>
      <c r="G398" s="13"/>
      <c r="H398" s="7"/>
      <c r="I398" s="5"/>
      <c r="J398" s="5"/>
      <c r="K398" s="5"/>
      <c r="L398" s="5"/>
      <c r="M398" s="5"/>
      <c r="N398" s="5"/>
      <c r="O398" s="5"/>
      <c r="P398" s="5"/>
      <c r="Q398" s="7"/>
      <c r="R398" s="61" t="e">
        <f>VLOOKUP(Q398,ตัดปีแสตมป์!$B$10:$F$1000,2,FALSE)</f>
        <v>#N/A</v>
      </c>
      <c r="S398" s="7"/>
      <c r="T398" s="43">
        <f t="shared" si="11"/>
        <v>0</v>
      </c>
      <c r="U398" s="18"/>
      <c r="V398" s="47">
        <f t="shared" si="12"/>
        <v>0</v>
      </c>
      <c r="W398" s="5"/>
      <c r="X398" s="5"/>
    </row>
    <row r="399" spans="1:24" x14ac:dyDescent="0.45">
      <c r="A399" s="7">
        <v>394</v>
      </c>
      <c r="B399" s="70" t="str">
        <f t="shared" si="35"/>
        <v/>
      </c>
      <c r="C399" s="24" t="str">
        <f t="shared" si="36"/>
        <v/>
      </c>
      <c r="D399" s="24" t="str">
        <f t="shared" si="37"/>
        <v/>
      </c>
      <c r="E399" s="24" t="str">
        <f t="shared" si="38"/>
        <v/>
      </c>
      <c r="F399" s="13"/>
      <c r="G399" s="13"/>
      <c r="H399" s="7"/>
      <c r="I399" s="5"/>
      <c r="J399" s="5"/>
      <c r="K399" s="5"/>
      <c r="L399" s="5"/>
      <c r="M399" s="5"/>
      <c r="N399" s="5"/>
      <c r="O399" s="5"/>
      <c r="P399" s="5"/>
      <c r="Q399" s="7"/>
      <c r="R399" s="61" t="e">
        <f>VLOOKUP(Q399,ตัดปีแสตมป์!$B$10:$F$1000,2,FALSE)</f>
        <v>#N/A</v>
      </c>
      <c r="S399" s="7"/>
      <c r="T399" s="43">
        <f t="shared" si="11"/>
        <v>0</v>
      </c>
      <c r="U399" s="18"/>
      <c r="V399" s="47">
        <f t="shared" si="12"/>
        <v>0</v>
      </c>
      <c r="W399" s="5"/>
      <c r="X399" s="5"/>
    </row>
    <row r="400" spans="1:24" x14ac:dyDescent="0.45">
      <c r="A400" s="7">
        <v>395</v>
      </c>
      <c r="B400" s="70" t="str">
        <f t="shared" si="35"/>
        <v/>
      </c>
      <c r="C400" s="24" t="str">
        <f t="shared" si="36"/>
        <v/>
      </c>
      <c r="D400" s="24" t="str">
        <f t="shared" si="37"/>
        <v/>
      </c>
      <c r="E400" s="24" t="str">
        <f t="shared" si="38"/>
        <v/>
      </c>
      <c r="F400" s="13"/>
      <c r="G400" s="13"/>
      <c r="H400" s="7"/>
      <c r="I400" s="5"/>
      <c r="J400" s="5"/>
      <c r="K400" s="5"/>
      <c r="L400" s="5"/>
      <c r="M400" s="5"/>
      <c r="N400" s="5"/>
      <c r="O400" s="5"/>
      <c r="P400" s="5"/>
      <c r="Q400" s="7"/>
      <c r="R400" s="61" t="e">
        <f>VLOOKUP(Q400,ตัดปีแสตมป์!$B$10:$F$1000,2,FALSE)</f>
        <v>#N/A</v>
      </c>
      <c r="S400" s="7"/>
      <c r="T400" s="43">
        <f t="shared" si="11"/>
        <v>0</v>
      </c>
      <c r="U400" s="18"/>
      <c r="V400" s="47">
        <f t="shared" si="12"/>
        <v>0</v>
      </c>
      <c r="W400" s="5"/>
      <c r="X400" s="5"/>
    </row>
    <row r="401" spans="1:24" ht="21" hidden="1" customHeight="1" x14ac:dyDescent="0.45">
      <c r="A401" s="7">
        <v>396</v>
      </c>
      <c r="B401" s="70" t="str">
        <f t="shared" si="35"/>
        <v/>
      </c>
      <c r="C401" s="24" t="str">
        <f t="shared" si="36"/>
        <v/>
      </c>
      <c r="D401" s="24" t="str">
        <f t="shared" si="37"/>
        <v/>
      </c>
      <c r="E401" s="24" t="str">
        <f t="shared" si="38"/>
        <v/>
      </c>
      <c r="F401" s="13"/>
      <c r="G401" s="13"/>
      <c r="H401" s="7"/>
      <c r="I401" s="5"/>
      <c r="J401" s="5"/>
      <c r="K401" s="5"/>
      <c r="L401" s="5"/>
      <c r="M401" s="5"/>
      <c r="N401" s="5"/>
      <c r="O401" s="5"/>
      <c r="P401" s="5"/>
      <c r="Q401" s="7"/>
      <c r="R401" s="61" t="e">
        <f>VLOOKUP(Q401,ตัดปีแสตมป์!$B$10:$F$1000,2,FALSE)</f>
        <v>#N/A</v>
      </c>
      <c r="S401" s="7"/>
      <c r="T401" s="43">
        <f t="shared" si="11"/>
        <v>0</v>
      </c>
      <c r="U401" s="18"/>
      <c r="V401" s="47">
        <f t="shared" si="12"/>
        <v>0</v>
      </c>
      <c r="W401" s="5"/>
      <c r="X401" s="5"/>
    </row>
    <row r="402" spans="1:24" x14ac:dyDescent="0.45">
      <c r="A402" s="7">
        <v>397</v>
      </c>
      <c r="B402" s="70" t="str">
        <f t="shared" si="35"/>
        <v/>
      </c>
      <c r="C402" s="24" t="str">
        <f t="shared" si="36"/>
        <v/>
      </c>
      <c r="D402" s="24" t="str">
        <f t="shared" si="37"/>
        <v/>
      </c>
      <c r="E402" s="24" t="str">
        <f t="shared" si="38"/>
        <v/>
      </c>
      <c r="F402" s="13"/>
      <c r="G402" s="13"/>
      <c r="H402" s="7"/>
      <c r="I402" s="5"/>
      <c r="J402" s="5"/>
      <c r="K402" s="5"/>
      <c r="L402" s="5"/>
      <c r="M402" s="5"/>
      <c r="N402" s="5"/>
      <c r="O402" s="5"/>
      <c r="P402" s="5"/>
      <c r="Q402" s="7"/>
      <c r="R402" s="61" t="e">
        <f>VLOOKUP(Q402,ตัดปีแสตมป์!$B$10:$F$1000,2,FALSE)</f>
        <v>#N/A</v>
      </c>
      <c r="S402" s="7"/>
      <c r="T402" s="43">
        <f t="shared" si="11"/>
        <v>0</v>
      </c>
      <c r="U402" s="18"/>
      <c r="V402" s="47">
        <f t="shared" si="12"/>
        <v>0</v>
      </c>
      <c r="W402" s="5"/>
      <c r="X402" s="5"/>
    </row>
    <row r="403" spans="1:24" x14ac:dyDescent="0.45">
      <c r="A403" s="7">
        <v>398</v>
      </c>
      <c r="B403" s="70" t="str">
        <f t="shared" si="35"/>
        <v/>
      </c>
      <c r="C403" s="24" t="str">
        <f t="shared" si="36"/>
        <v/>
      </c>
      <c r="D403" s="24" t="str">
        <f t="shared" si="37"/>
        <v/>
      </c>
      <c r="E403" s="24" t="str">
        <f t="shared" si="38"/>
        <v/>
      </c>
      <c r="F403" s="13"/>
      <c r="G403" s="13"/>
      <c r="H403" s="7"/>
      <c r="I403" s="5"/>
      <c r="J403" s="5"/>
      <c r="K403" s="5"/>
      <c r="L403" s="5"/>
      <c r="M403" s="5"/>
      <c r="N403" s="5"/>
      <c r="O403" s="5"/>
      <c r="P403" s="5"/>
      <c r="Q403" s="7"/>
      <c r="R403" s="61" t="e">
        <f>VLOOKUP(Q403,ตัดปีแสตมป์!$B$10:$F$1000,2,FALSE)</f>
        <v>#N/A</v>
      </c>
      <c r="S403" s="7"/>
      <c r="T403" s="43">
        <f t="shared" si="11"/>
        <v>0</v>
      </c>
      <c r="U403" s="18"/>
      <c r="V403" s="47">
        <f t="shared" si="12"/>
        <v>0</v>
      </c>
      <c r="W403" s="5"/>
      <c r="X403" s="5"/>
    </row>
    <row r="404" spans="1:24" x14ac:dyDescent="0.45">
      <c r="A404" s="7">
        <v>399</v>
      </c>
      <c r="B404" s="70" t="str">
        <f t="shared" si="35"/>
        <v/>
      </c>
      <c r="C404" s="24" t="str">
        <f t="shared" si="36"/>
        <v/>
      </c>
      <c r="D404" s="24" t="str">
        <f t="shared" si="37"/>
        <v/>
      </c>
      <c r="E404" s="24" t="str">
        <f t="shared" si="38"/>
        <v/>
      </c>
      <c r="F404" s="13"/>
      <c r="G404" s="13"/>
      <c r="H404" s="7"/>
      <c r="I404" s="5"/>
      <c r="J404" s="5"/>
      <c r="K404" s="5"/>
      <c r="L404" s="5"/>
      <c r="M404" s="5"/>
      <c r="N404" s="5"/>
      <c r="O404" s="5"/>
      <c r="P404" s="5"/>
      <c r="Q404" s="7"/>
      <c r="R404" s="61" t="e">
        <f>VLOOKUP(Q404,ตัดปีแสตมป์!$B$10:$F$1000,2,FALSE)</f>
        <v>#N/A</v>
      </c>
      <c r="S404" s="7"/>
      <c r="T404" s="43">
        <f t="shared" si="11"/>
        <v>0</v>
      </c>
      <c r="U404" s="18"/>
      <c r="V404" s="47">
        <f t="shared" si="12"/>
        <v>0</v>
      </c>
      <c r="W404" s="5"/>
      <c r="X404" s="5"/>
    </row>
    <row r="405" spans="1:24" x14ac:dyDescent="0.45">
      <c r="A405" s="7">
        <v>400</v>
      </c>
      <c r="B405" s="70" t="str">
        <f t="shared" si="35"/>
        <v/>
      </c>
      <c r="C405" s="24" t="str">
        <f t="shared" si="36"/>
        <v/>
      </c>
      <c r="D405" s="24" t="str">
        <f t="shared" si="37"/>
        <v/>
      </c>
      <c r="E405" s="24" t="str">
        <f t="shared" si="38"/>
        <v/>
      </c>
      <c r="F405" s="13"/>
      <c r="G405" s="13"/>
      <c r="H405" s="7"/>
      <c r="I405" s="5"/>
      <c r="J405" s="5"/>
      <c r="K405" s="5"/>
      <c r="L405" s="5"/>
      <c r="M405" s="5"/>
      <c r="N405" s="5"/>
      <c r="O405" s="5"/>
      <c r="P405" s="5"/>
      <c r="Q405" s="7"/>
      <c r="R405" s="61" t="e">
        <f>VLOOKUP(Q405,ตัดปีแสตมป์!$B$10:$F$1000,2,FALSE)</f>
        <v>#N/A</v>
      </c>
      <c r="S405" s="7"/>
      <c r="T405" s="43">
        <f t="shared" si="11"/>
        <v>0</v>
      </c>
      <c r="U405" s="18"/>
      <c r="V405" s="47">
        <f t="shared" si="12"/>
        <v>0</v>
      </c>
      <c r="W405" s="5"/>
      <c r="X405" s="5"/>
    </row>
    <row r="406" spans="1:24" x14ac:dyDescent="0.45">
      <c r="A406" s="7">
        <v>401</v>
      </c>
      <c r="B406" s="70" t="str">
        <f t="shared" si="35"/>
        <v/>
      </c>
      <c r="C406" s="24" t="str">
        <f t="shared" si="36"/>
        <v/>
      </c>
      <c r="D406" s="24" t="str">
        <f t="shared" si="37"/>
        <v/>
      </c>
      <c r="E406" s="24" t="str">
        <f t="shared" si="38"/>
        <v/>
      </c>
      <c r="F406" s="13"/>
      <c r="G406" s="13"/>
      <c r="H406" s="7"/>
      <c r="I406" s="5"/>
      <c r="J406" s="5"/>
      <c r="K406" s="5"/>
      <c r="L406" s="5"/>
      <c r="M406" s="5"/>
      <c r="N406" s="5"/>
      <c r="O406" s="5"/>
      <c r="P406" s="5"/>
      <c r="Q406" s="7"/>
      <c r="R406" s="61" t="e">
        <f>VLOOKUP(Q406,ตัดปีแสตมป์!$B$10:$F$1000,2,FALSE)</f>
        <v>#N/A</v>
      </c>
      <c r="S406" s="7"/>
      <c r="T406" s="43">
        <f t="shared" si="11"/>
        <v>0</v>
      </c>
      <c r="U406" s="18"/>
      <c r="V406" s="47">
        <f t="shared" si="12"/>
        <v>0</v>
      </c>
      <c r="W406" s="5"/>
      <c r="X406" s="5"/>
    </row>
    <row r="407" spans="1:24" x14ac:dyDescent="0.45">
      <c r="A407" s="7">
        <v>402</v>
      </c>
      <c r="B407" s="70" t="str">
        <f t="shared" si="35"/>
        <v/>
      </c>
      <c r="C407" s="24" t="str">
        <f t="shared" si="36"/>
        <v/>
      </c>
      <c r="D407" s="24" t="str">
        <f t="shared" si="37"/>
        <v/>
      </c>
      <c r="E407" s="24" t="str">
        <f t="shared" si="38"/>
        <v/>
      </c>
      <c r="F407" s="13"/>
      <c r="G407" s="13"/>
      <c r="H407" s="7"/>
      <c r="I407" s="5"/>
      <c r="J407" s="5"/>
      <c r="K407" s="5"/>
      <c r="L407" s="5"/>
      <c r="M407" s="5"/>
      <c r="N407" s="5"/>
      <c r="O407" s="5"/>
      <c r="P407" s="5"/>
      <c r="Q407" s="7"/>
      <c r="R407" s="61" t="e">
        <f>VLOOKUP(Q407,ตัดปีแสตมป์!$B$10:$F$1000,2,FALSE)</f>
        <v>#N/A</v>
      </c>
      <c r="S407" s="7"/>
      <c r="T407" s="43">
        <f t="shared" si="11"/>
        <v>0</v>
      </c>
      <c r="U407" s="18"/>
      <c r="V407" s="47">
        <f t="shared" si="12"/>
        <v>0</v>
      </c>
      <c r="W407" s="5"/>
      <c r="X407" s="5"/>
    </row>
    <row r="408" spans="1:24" x14ac:dyDescent="0.45">
      <c r="A408" s="7">
        <v>403</v>
      </c>
      <c r="B408" s="70" t="str">
        <f t="shared" si="35"/>
        <v/>
      </c>
      <c r="C408" s="24" t="str">
        <f t="shared" si="36"/>
        <v/>
      </c>
      <c r="D408" s="24" t="str">
        <f t="shared" si="37"/>
        <v/>
      </c>
      <c r="E408" s="24" t="str">
        <f t="shared" si="38"/>
        <v/>
      </c>
      <c r="F408" s="13"/>
      <c r="G408" s="13"/>
      <c r="H408" s="7"/>
      <c r="I408" s="5"/>
      <c r="J408" s="5"/>
      <c r="K408" s="5"/>
      <c r="L408" s="5"/>
      <c r="M408" s="5"/>
      <c r="N408" s="5"/>
      <c r="O408" s="5"/>
      <c r="P408" s="5"/>
      <c r="Q408" s="7"/>
      <c r="R408" s="61" t="e">
        <f>VLOOKUP(Q408,ตัดปีแสตมป์!$B$10:$F$1000,2,FALSE)</f>
        <v>#N/A</v>
      </c>
      <c r="S408" s="7"/>
      <c r="T408" s="43">
        <f t="shared" si="11"/>
        <v>0</v>
      </c>
      <c r="U408" s="18"/>
      <c r="V408" s="47">
        <f t="shared" si="12"/>
        <v>0</v>
      </c>
      <c r="W408" s="5"/>
      <c r="X408" s="5"/>
    </row>
    <row r="409" spans="1:24" x14ac:dyDescent="0.45">
      <c r="A409" s="7">
        <v>404</v>
      </c>
      <c r="B409" s="70" t="str">
        <f t="shared" si="35"/>
        <v/>
      </c>
      <c r="C409" s="24" t="str">
        <f t="shared" si="36"/>
        <v/>
      </c>
      <c r="D409" s="24" t="str">
        <f t="shared" si="37"/>
        <v/>
      </c>
      <c r="E409" s="24" t="str">
        <f t="shared" si="38"/>
        <v/>
      </c>
      <c r="F409" s="13"/>
      <c r="G409" s="13"/>
      <c r="H409" s="7"/>
      <c r="I409" s="5"/>
      <c r="J409" s="5"/>
      <c r="K409" s="5"/>
      <c r="L409" s="5"/>
      <c r="M409" s="5"/>
      <c r="N409" s="5"/>
      <c r="O409" s="5"/>
      <c r="P409" s="5"/>
      <c r="Q409" s="7"/>
      <c r="R409" s="61" t="e">
        <f>VLOOKUP(Q409,ตัดปีแสตมป์!$B$10:$F$1000,2,FALSE)</f>
        <v>#N/A</v>
      </c>
      <c r="S409" s="7"/>
      <c r="T409" s="43">
        <f t="shared" si="11"/>
        <v>0</v>
      </c>
      <c r="U409" s="18"/>
      <c r="V409" s="47">
        <f t="shared" si="12"/>
        <v>0</v>
      </c>
      <c r="W409" s="5"/>
      <c r="X409" s="5"/>
    </row>
    <row r="410" spans="1:24" x14ac:dyDescent="0.45">
      <c r="A410" s="7">
        <v>405</v>
      </c>
      <c r="B410" s="70" t="str">
        <f t="shared" si="35"/>
        <v/>
      </c>
      <c r="C410" s="24" t="str">
        <f t="shared" si="36"/>
        <v/>
      </c>
      <c r="D410" s="24" t="str">
        <f t="shared" si="37"/>
        <v/>
      </c>
      <c r="E410" s="24" t="str">
        <f t="shared" si="38"/>
        <v/>
      </c>
      <c r="F410" s="13"/>
      <c r="G410" s="13"/>
      <c r="H410" s="7"/>
      <c r="I410" s="5"/>
      <c r="J410" s="5"/>
      <c r="K410" s="5"/>
      <c r="L410" s="5"/>
      <c r="M410" s="5"/>
      <c r="N410" s="5"/>
      <c r="O410" s="5"/>
      <c r="P410" s="5"/>
      <c r="Q410" s="7"/>
      <c r="R410" s="61" t="e">
        <f>VLOOKUP(Q410,ตัดปีแสตมป์!$B$10:$F$1000,2,FALSE)</f>
        <v>#N/A</v>
      </c>
      <c r="S410" s="7"/>
      <c r="T410" s="43">
        <f t="shared" si="11"/>
        <v>0</v>
      </c>
      <c r="U410" s="18"/>
      <c r="V410" s="47">
        <f t="shared" si="12"/>
        <v>0</v>
      </c>
      <c r="W410" s="5"/>
      <c r="X410" s="5"/>
    </row>
    <row r="411" spans="1:24" x14ac:dyDescent="0.45">
      <c r="A411" s="7">
        <v>406</v>
      </c>
      <c r="B411" s="70" t="str">
        <f t="shared" si="35"/>
        <v/>
      </c>
      <c r="C411" s="24" t="str">
        <f t="shared" si="36"/>
        <v/>
      </c>
      <c r="D411" s="24" t="str">
        <f t="shared" si="37"/>
        <v/>
      </c>
      <c r="E411" s="24" t="str">
        <f t="shared" si="38"/>
        <v/>
      </c>
      <c r="F411" s="13"/>
      <c r="G411" s="13"/>
      <c r="H411" s="7"/>
      <c r="I411" s="5"/>
      <c r="J411" s="5"/>
      <c r="K411" s="5"/>
      <c r="L411" s="5"/>
      <c r="M411" s="5"/>
      <c r="N411" s="5"/>
      <c r="O411" s="5"/>
      <c r="P411" s="5"/>
      <c r="Q411" s="7"/>
      <c r="R411" s="61" t="e">
        <f>VLOOKUP(Q411,ตัดปีแสตมป์!$B$10:$F$1000,2,FALSE)</f>
        <v>#N/A</v>
      </c>
      <c r="S411" s="7"/>
      <c r="T411" s="43">
        <f t="shared" si="11"/>
        <v>0</v>
      </c>
      <c r="U411" s="18"/>
      <c r="V411" s="47">
        <f t="shared" si="12"/>
        <v>0</v>
      </c>
      <c r="W411" s="5"/>
      <c r="X411" s="5"/>
    </row>
    <row r="412" spans="1:24" x14ac:dyDescent="0.45">
      <c r="A412" s="7">
        <v>407</v>
      </c>
      <c r="B412" s="70" t="str">
        <f t="shared" si="35"/>
        <v/>
      </c>
      <c r="C412" s="24" t="str">
        <f t="shared" si="36"/>
        <v/>
      </c>
      <c r="D412" s="24" t="str">
        <f t="shared" si="37"/>
        <v/>
      </c>
      <c r="E412" s="24" t="str">
        <f t="shared" si="38"/>
        <v/>
      </c>
      <c r="F412" s="13"/>
      <c r="G412" s="13"/>
      <c r="H412" s="7"/>
      <c r="I412" s="5"/>
      <c r="J412" s="5"/>
      <c r="K412" s="5"/>
      <c r="L412" s="5"/>
      <c r="M412" s="5"/>
      <c r="N412" s="5"/>
      <c r="O412" s="5"/>
      <c r="P412" s="5"/>
      <c r="Q412" s="7"/>
      <c r="R412" s="61" t="e">
        <f>VLOOKUP(Q412,ตัดปีแสตมป์!$B$10:$F$1000,2,FALSE)</f>
        <v>#N/A</v>
      </c>
      <c r="S412" s="7"/>
      <c r="T412" s="43">
        <f t="shared" si="11"/>
        <v>0</v>
      </c>
      <c r="U412" s="18"/>
      <c r="V412" s="47">
        <f t="shared" si="12"/>
        <v>0</v>
      </c>
      <c r="W412" s="5"/>
      <c r="X412" s="5"/>
    </row>
    <row r="413" spans="1:24" x14ac:dyDescent="0.45">
      <c r="A413" s="7">
        <v>408</v>
      </c>
      <c r="B413" s="70" t="str">
        <f t="shared" si="35"/>
        <v/>
      </c>
      <c r="C413" s="24" t="str">
        <f t="shared" si="36"/>
        <v/>
      </c>
      <c r="D413" s="24" t="str">
        <f t="shared" si="37"/>
        <v/>
      </c>
      <c r="E413" s="24" t="str">
        <f t="shared" si="38"/>
        <v/>
      </c>
      <c r="F413" s="13"/>
      <c r="G413" s="13"/>
      <c r="H413" s="7"/>
      <c r="I413" s="5"/>
      <c r="J413" s="5"/>
      <c r="K413" s="5"/>
      <c r="L413" s="5"/>
      <c r="M413" s="5"/>
      <c r="N413" s="5"/>
      <c r="O413" s="5"/>
      <c r="P413" s="5"/>
      <c r="Q413" s="7"/>
      <c r="R413" s="61" t="e">
        <f>VLOOKUP(Q413,ตัดปีแสตมป์!$B$10:$F$1000,2,FALSE)</f>
        <v>#N/A</v>
      </c>
      <c r="S413" s="7"/>
      <c r="T413" s="43">
        <f t="shared" si="11"/>
        <v>0</v>
      </c>
      <c r="U413" s="18"/>
      <c r="V413" s="47">
        <f t="shared" si="12"/>
        <v>0</v>
      </c>
      <c r="W413" s="5"/>
      <c r="X413" s="5"/>
    </row>
    <row r="414" spans="1:24" x14ac:dyDescent="0.45">
      <c r="A414" s="7">
        <v>409</v>
      </c>
      <c r="B414" s="70" t="str">
        <f t="shared" si="35"/>
        <v/>
      </c>
      <c r="C414" s="24" t="str">
        <f t="shared" si="36"/>
        <v/>
      </c>
      <c r="D414" s="24" t="str">
        <f t="shared" si="37"/>
        <v/>
      </c>
      <c r="E414" s="24" t="str">
        <f t="shared" si="38"/>
        <v/>
      </c>
      <c r="F414" s="13"/>
      <c r="G414" s="13"/>
      <c r="H414" s="7"/>
      <c r="I414" s="5"/>
      <c r="J414" s="5"/>
      <c r="K414" s="5"/>
      <c r="L414" s="5"/>
      <c r="M414" s="5"/>
      <c r="N414" s="5"/>
      <c r="O414" s="5"/>
      <c r="P414" s="5"/>
      <c r="Q414" s="7"/>
      <c r="R414" s="61" t="e">
        <f>VLOOKUP(Q414,ตัดปีแสตมป์!$B$10:$F$1000,2,FALSE)</f>
        <v>#N/A</v>
      </c>
      <c r="S414" s="7"/>
      <c r="T414" s="43">
        <f t="shared" ref="T414:T491" si="39">S414*20000</f>
        <v>0</v>
      </c>
      <c r="U414" s="18"/>
      <c r="V414" s="47">
        <f t="shared" ref="V414:V491" si="40">T414*U414</f>
        <v>0</v>
      </c>
      <c r="W414" s="5"/>
      <c r="X414" s="5"/>
    </row>
    <row r="415" spans="1:24" x14ac:dyDescent="0.45">
      <c r="A415" s="7">
        <v>410</v>
      </c>
      <c r="B415" s="70" t="str">
        <f t="shared" si="35"/>
        <v/>
      </c>
      <c r="C415" s="24" t="str">
        <f t="shared" si="36"/>
        <v/>
      </c>
      <c r="D415" s="24" t="str">
        <f t="shared" si="37"/>
        <v/>
      </c>
      <c r="E415" s="24" t="str">
        <f t="shared" si="38"/>
        <v/>
      </c>
      <c r="F415" s="13"/>
      <c r="G415" s="13"/>
      <c r="H415" s="7"/>
      <c r="I415" s="5"/>
      <c r="J415" s="5"/>
      <c r="K415" s="5"/>
      <c r="L415" s="5"/>
      <c r="M415" s="5"/>
      <c r="N415" s="5"/>
      <c r="O415" s="5"/>
      <c r="P415" s="5"/>
      <c r="Q415" s="7"/>
      <c r="R415" s="61" t="e">
        <f>VLOOKUP(Q415,ตัดปีแสตมป์!$B$10:$F$1000,2,FALSE)</f>
        <v>#N/A</v>
      </c>
      <c r="S415" s="7"/>
      <c r="T415" s="43">
        <f t="shared" si="39"/>
        <v>0</v>
      </c>
      <c r="U415" s="18"/>
      <c r="V415" s="47">
        <f t="shared" si="40"/>
        <v>0</v>
      </c>
      <c r="W415" s="5"/>
      <c r="X415" s="5"/>
    </row>
    <row r="416" spans="1:24" x14ac:dyDescent="0.45">
      <c r="A416" s="7">
        <v>411</v>
      </c>
      <c r="B416" s="70" t="str">
        <f t="shared" si="35"/>
        <v/>
      </c>
      <c r="C416" s="24" t="str">
        <f t="shared" si="36"/>
        <v/>
      </c>
      <c r="D416" s="24" t="str">
        <f t="shared" si="37"/>
        <v/>
      </c>
      <c r="E416" s="24" t="str">
        <f t="shared" si="38"/>
        <v/>
      </c>
      <c r="F416" s="13"/>
      <c r="G416" s="13"/>
      <c r="H416" s="7"/>
      <c r="I416" s="5"/>
      <c r="J416" s="5"/>
      <c r="K416" s="5"/>
      <c r="L416" s="5"/>
      <c r="M416" s="5"/>
      <c r="N416" s="5"/>
      <c r="O416" s="5"/>
      <c r="P416" s="5"/>
      <c r="Q416" s="7"/>
      <c r="R416" s="61" t="e">
        <f>VLOOKUP(Q416,ตัดปีแสตมป์!$B$10:$F$1000,2,FALSE)</f>
        <v>#N/A</v>
      </c>
      <c r="S416" s="7"/>
      <c r="T416" s="43">
        <f t="shared" si="39"/>
        <v>0</v>
      </c>
      <c r="U416" s="18"/>
      <c r="V416" s="47">
        <f t="shared" si="40"/>
        <v>0</v>
      </c>
      <c r="W416" s="5"/>
      <c r="X416" s="5"/>
    </row>
    <row r="417" spans="1:24" x14ac:dyDescent="0.45">
      <c r="A417" s="7">
        <v>412</v>
      </c>
      <c r="B417" s="70" t="str">
        <f t="shared" si="35"/>
        <v/>
      </c>
      <c r="C417" s="24" t="str">
        <f t="shared" si="36"/>
        <v/>
      </c>
      <c r="D417" s="24" t="str">
        <f t="shared" si="37"/>
        <v/>
      </c>
      <c r="E417" s="24" t="str">
        <f t="shared" si="38"/>
        <v/>
      </c>
      <c r="F417" s="13"/>
      <c r="G417" s="13"/>
      <c r="H417" s="7"/>
      <c r="I417" s="5"/>
      <c r="J417" s="5"/>
      <c r="K417" s="5"/>
      <c r="L417" s="5"/>
      <c r="M417" s="5"/>
      <c r="N417" s="5"/>
      <c r="O417" s="5"/>
      <c r="P417" s="5"/>
      <c r="Q417" s="7"/>
      <c r="R417" s="61" t="e">
        <f>VLOOKUP(Q417,ตัดปีแสตมป์!$B$10:$F$1000,2,FALSE)</f>
        <v>#N/A</v>
      </c>
      <c r="S417" s="7"/>
      <c r="T417" s="43">
        <f t="shared" si="39"/>
        <v>0</v>
      </c>
      <c r="U417" s="18"/>
      <c r="V417" s="47">
        <f t="shared" si="40"/>
        <v>0</v>
      </c>
      <c r="W417" s="5"/>
      <c r="X417" s="5"/>
    </row>
    <row r="418" spans="1:24" x14ac:dyDescent="0.45">
      <c r="A418" s="7">
        <v>413</v>
      </c>
      <c r="B418" s="70" t="str">
        <f t="shared" si="35"/>
        <v/>
      </c>
      <c r="C418" s="24" t="str">
        <f t="shared" si="36"/>
        <v/>
      </c>
      <c r="D418" s="24" t="str">
        <f t="shared" si="37"/>
        <v/>
      </c>
      <c r="E418" s="24" t="str">
        <f t="shared" si="38"/>
        <v/>
      </c>
      <c r="F418" s="13"/>
      <c r="G418" s="13"/>
      <c r="H418" s="7"/>
      <c r="I418" s="5"/>
      <c r="J418" s="5"/>
      <c r="K418" s="5"/>
      <c r="L418" s="5"/>
      <c r="M418" s="5"/>
      <c r="N418" s="5"/>
      <c r="O418" s="5"/>
      <c r="P418" s="5"/>
      <c r="Q418" s="7"/>
      <c r="R418" s="61" t="e">
        <f>VLOOKUP(Q418,ตัดปีแสตมป์!$B$10:$F$1000,2,FALSE)</f>
        <v>#N/A</v>
      </c>
      <c r="S418" s="7"/>
      <c r="T418" s="43">
        <f t="shared" si="39"/>
        <v>0</v>
      </c>
      <c r="U418" s="18"/>
      <c r="V418" s="47">
        <f t="shared" si="40"/>
        <v>0</v>
      </c>
      <c r="W418" s="5"/>
      <c r="X418" s="5"/>
    </row>
    <row r="419" spans="1:24" x14ac:dyDescent="0.45">
      <c r="A419" s="7">
        <v>414</v>
      </c>
      <c r="B419" s="70" t="str">
        <f t="shared" si="35"/>
        <v/>
      </c>
      <c r="C419" s="24" t="str">
        <f t="shared" si="36"/>
        <v/>
      </c>
      <c r="D419" s="24" t="str">
        <f t="shared" si="37"/>
        <v/>
      </c>
      <c r="E419" s="24" t="str">
        <f t="shared" si="38"/>
        <v/>
      </c>
      <c r="F419" s="13"/>
      <c r="G419" s="13"/>
      <c r="H419" s="7"/>
      <c r="I419" s="5"/>
      <c r="J419" s="5"/>
      <c r="K419" s="5"/>
      <c r="L419" s="5"/>
      <c r="M419" s="5"/>
      <c r="N419" s="5"/>
      <c r="O419" s="5"/>
      <c r="P419" s="5"/>
      <c r="Q419" s="7"/>
      <c r="R419" s="61" t="e">
        <f>VLOOKUP(Q419,ตัดปีแสตมป์!$B$10:$F$1000,2,FALSE)</f>
        <v>#N/A</v>
      </c>
      <c r="S419" s="7"/>
      <c r="T419" s="43">
        <f t="shared" si="39"/>
        <v>0</v>
      </c>
      <c r="U419" s="18"/>
      <c r="V419" s="47">
        <f t="shared" si="40"/>
        <v>0</v>
      </c>
      <c r="W419" s="5"/>
      <c r="X419" s="5"/>
    </row>
    <row r="420" spans="1:24" x14ac:dyDescent="0.45">
      <c r="A420" s="7">
        <v>415</v>
      </c>
      <c r="B420" s="70" t="str">
        <f t="shared" si="35"/>
        <v/>
      </c>
      <c r="C420" s="24" t="str">
        <f t="shared" si="36"/>
        <v/>
      </c>
      <c r="D420" s="24" t="str">
        <f t="shared" si="37"/>
        <v/>
      </c>
      <c r="E420" s="24" t="str">
        <f t="shared" si="38"/>
        <v/>
      </c>
      <c r="F420" s="13"/>
      <c r="G420" s="13"/>
      <c r="H420" s="7"/>
      <c r="I420" s="5"/>
      <c r="J420" s="5"/>
      <c r="K420" s="5"/>
      <c r="L420" s="5"/>
      <c r="M420" s="5"/>
      <c r="N420" s="5"/>
      <c r="O420" s="5"/>
      <c r="P420" s="5"/>
      <c r="Q420" s="7"/>
      <c r="R420" s="61" t="e">
        <f>VLOOKUP(Q420,ตัดปีแสตมป์!$B$10:$F$1000,2,FALSE)</f>
        <v>#N/A</v>
      </c>
      <c r="S420" s="7"/>
      <c r="T420" s="43">
        <f t="shared" si="39"/>
        <v>0</v>
      </c>
      <c r="U420" s="18"/>
      <c r="V420" s="47">
        <f t="shared" si="40"/>
        <v>0</v>
      </c>
      <c r="W420" s="5"/>
      <c r="X420" s="5"/>
    </row>
    <row r="421" spans="1:24" x14ac:dyDescent="0.45">
      <c r="A421" s="7">
        <v>416</v>
      </c>
      <c r="B421" s="70" t="str">
        <f t="shared" si="35"/>
        <v/>
      </c>
      <c r="C421" s="24" t="str">
        <f t="shared" si="36"/>
        <v/>
      </c>
      <c r="D421" s="24" t="str">
        <f t="shared" si="37"/>
        <v/>
      </c>
      <c r="E421" s="24" t="str">
        <f t="shared" si="38"/>
        <v/>
      </c>
      <c r="F421" s="13"/>
      <c r="G421" s="13"/>
      <c r="H421" s="7"/>
      <c r="I421" s="5"/>
      <c r="J421" s="5"/>
      <c r="K421" s="5"/>
      <c r="L421" s="5"/>
      <c r="M421" s="5"/>
      <c r="N421" s="5"/>
      <c r="O421" s="5"/>
      <c r="P421" s="5"/>
      <c r="Q421" s="7"/>
      <c r="R421" s="61" t="e">
        <f>VLOOKUP(Q421,ตัดปีแสตมป์!$B$10:$F$1000,2,FALSE)</f>
        <v>#N/A</v>
      </c>
      <c r="S421" s="7"/>
      <c r="T421" s="43">
        <f t="shared" si="39"/>
        <v>0</v>
      </c>
      <c r="U421" s="18"/>
      <c r="V421" s="47">
        <f t="shared" si="40"/>
        <v>0</v>
      </c>
      <c r="W421" s="5"/>
      <c r="X421" s="5"/>
    </row>
    <row r="422" spans="1:24" x14ac:dyDescent="0.45">
      <c r="A422" s="7">
        <v>417</v>
      </c>
      <c r="B422" s="70" t="str">
        <f t="shared" si="35"/>
        <v/>
      </c>
      <c r="C422" s="24" t="str">
        <f t="shared" si="36"/>
        <v/>
      </c>
      <c r="D422" s="24" t="str">
        <f t="shared" si="37"/>
        <v/>
      </c>
      <c r="E422" s="24" t="str">
        <f t="shared" si="38"/>
        <v/>
      </c>
      <c r="F422" s="13"/>
      <c r="G422" s="13"/>
      <c r="H422" s="7"/>
      <c r="I422" s="5"/>
      <c r="J422" s="5"/>
      <c r="K422" s="5"/>
      <c r="L422" s="5"/>
      <c r="M422" s="5"/>
      <c r="N422" s="5"/>
      <c r="O422" s="5"/>
      <c r="P422" s="5"/>
      <c r="Q422" s="7"/>
      <c r="R422" s="61" t="e">
        <f>VLOOKUP(Q422,ตัดปีแสตมป์!$B$10:$F$1000,2,FALSE)</f>
        <v>#N/A</v>
      </c>
      <c r="S422" s="7"/>
      <c r="T422" s="43">
        <f t="shared" si="39"/>
        <v>0</v>
      </c>
      <c r="U422" s="18"/>
      <c r="V422" s="47">
        <f t="shared" si="40"/>
        <v>0</v>
      </c>
      <c r="W422" s="5"/>
      <c r="X422" s="5"/>
    </row>
    <row r="423" spans="1:24" x14ac:dyDescent="0.45">
      <c r="A423" s="7">
        <v>418</v>
      </c>
      <c r="B423" s="70" t="str">
        <f t="shared" si="35"/>
        <v/>
      </c>
      <c r="C423" s="24" t="str">
        <f t="shared" si="36"/>
        <v/>
      </c>
      <c r="D423" s="24" t="str">
        <f t="shared" si="37"/>
        <v/>
      </c>
      <c r="E423" s="24" t="str">
        <f t="shared" si="38"/>
        <v/>
      </c>
      <c r="F423" s="13"/>
      <c r="G423" s="13"/>
      <c r="H423" s="7"/>
      <c r="I423" s="5"/>
      <c r="J423" s="5"/>
      <c r="K423" s="5"/>
      <c r="L423" s="5"/>
      <c r="M423" s="5"/>
      <c r="N423" s="5"/>
      <c r="O423" s="5"/>
      <c r="P423" s="5"/>
      <c r="Q423" s="7"/>
      <c r="R423" s="61" t="e">
        <f>VLOOKUP(Q423,ตัดปีแสตมป์!$B$10:$F$1000,2,FALSE)</f>
        <v>#N/A</v>
      </c>
      <c r="S423" s="7"/>
      <c r="T423" s="43">
        <f t="shared" si="39"/>
        <v>0</v>
      </c>
      <c r="U423" s="18"/>
      <c r="V423" s="47">
        <f t="shared" si="40"/>
        <v>0</v>
      </c>
      <c r="W423" s="5"/>
      <c r="X423" s="5"/>
    </row>
    <row r="424" spans="1:24" x14ac:dyDescent="0.45">
      <c r="A424" s="7">
        <v>419</v>
      </c>
      <c r="B424" s="70" t="str">
        <f t="shared" si="35"/>
        <v/>
      </c>
      <c r="C424" s="24" t="str">
        <f t="shared" si="36"/>
        <v/>
      </c>
      <c r="D424" s="24" t="str">
        <f t="shared" si="37"/>
        <v/>
      </c>
      <c r="E424" s="24" t="str">
        <f t="shared" si="38"/>
        <v/>
      </c>
      <c r="F424" s="13"/>
      <c r="G424" s="13"/>
      <c r="H424" s="7"/>
      <c r="I424" s="5"/>
      <c r="J424" s="5"/>
      <c r="K424" s="5"/>
      <c r="L424" s="5"/>
      <c r="M424" s="5"/>
      <c r="N424" s="5"/>
      <c r="O424" s="5"/>
      <c r="P424" s="5"/>
      <c r="Q424" s="7"/>
      <c r="R424" s="61" t="e">
        <f>VLOOKUP(Q424,ตัดปีแสตมป์!$B$10:$F$1000,2,FALSE)</f>
        <v>#N/A</v>
      </c>
      <c r="S424" s="7"/>
      <c r="T424" s="43">
        <f t="shared" si="39"/>
        <v>0</v>
      </c>
      <c r="U424" s="18"/>
      <c r="V424" s="47">
        <f t="shared" si="40"/>
        <v>0</v>
      </c>
      <c r="W424" s="5"/>
      <c r="X424" s="5"/>
    </row>
    <row r="425" spans="1:24" x14ac:dyDescent="0.45">
      <c r="A425" s="7">
        <v>420</v>
      </c>
      <c r="B425" s="70" t="str">
        <f t="shared" si="35"/>
        <v/>
      </c>
      <c r="C425" s="24" t="str">
        <f t="shared" si="36"/>
        <v/>
      </c>
      <c r="D425" s="24" t="str">
        <f t="shared" si="37"/>
        <v/>
      </c>
      <c r="E425" s="24" t="str">
        <f t="shared" si="38"/>
        <v/>
      </c>
      <c r="F425" s="13"/>
      <c r="G425" s="13"/>
      <c r="H425" s="7"/>
      <c r="I425" s="5"/>
      <c r="J425" s="5"/>
      <c r="K425" s="5"/>
      <c r="L425" s="5"/>
      <c r="M425" s="5"/>
      <c r="N425" s="5"/>
      <c r="O425" s="5"/>
      <c r="P425" s="5"/>
      <c r="Q425" s="7"/>
      <c r="R425" s="61" t="e">
        <f>VLOOKUP(Q425,ตัดปีแสตมป์!$B$10:$F$1000,2,FALSE)</f>
        <v>#N/A</v>
      </c>
      <c r="S425" s="7"/>
      <c r="T425" s="43">
        <f t="shared" si="39"/>
        <v>0</v>
      </c>
      <c r="U425" s="18"/>
      <c r="V425" s="47">
        <f t="shared" si="40"/>
        <v>0</v>
      </c>
      <c r="W425" s="5"/>
      <c r="X425" s="5"/>
    </row>
    <row r="426" spans="1:24" x14ac:dyDescent="0.45">
      <c r="A426" s="7">
        <v>421</v>
      </c>
      <c r="B426" s="70" t="str">
        <f t="shared" si="35"/>
        <v/>
      </c>
      <c r="C426" s="24" t="str">
        <f t="shared" si="36"/>
        <v/>
      </c>
      <c r="D426" s="24" t="str">
        <f t="shared" si="37"/>
        <v/>
      </c>
      <c r="E426" s="24" t="str">
        <f t="shared" si="38"/>
        <v/>
      </c>
      <c r="F426" s="13"/>
      <c r="G426" s="13"/>
      <c r="H426" s="7"/>
      <c r="I426" s="5"/>
      <c r="J426" s="5"/>
      <c r="K426" s="5"/>
      <c r="L426" s="5"/>
      <c r="M426" s="5"/>
      <c r="N426" s="5"/>
      <c r="O426" s="5"/>
      <c r="P426" s="5"/>
      <c r="Q426" s="7"/>
      <c r="R426" s="61" t="e">
        <f>VLOOKUP(Q426,ตัดปีแสตมป์!$B$10:$F$1000,2,FALSE)</f>
        <v>#N/A</v>
      </c>
      <c r="S426" s="7"/>
      <c r="T426" s="43">
        <f t="shared" si="39"/>
        <v>0</v>
      </c>
      <c r="U426" s="18"/>
      <c r="V426" s="47">
        <f t="shared" si="40"/>
        <v>0</v>
      </c>
      <c r="W426" s="5"/>
      <c r="X426" s="5"/>
    </row>
    <row r="427" spans="1:24" x14ac:dyDescent="0.45">
      <c r="A427" s="7">
        <v>422</v>
      </c>
      <c r="B427" s="70" t="str">
        <f t="shared" si="35"/>
        <v/>
      </c>
      <c r="C427" s="24" t="str">
        <f t="shared" si="36"/>
        <v/>
      </c>
      <c r="D427" s="24" t="str">
        <f t="shared" si="37"/>
        <v/>
      </c>
      <c r="E427" s="24" t="str">
        <f t="shared" si="38"/>
        <v/>
      </c>
      <c r="F427" s="13"/>
      <c r="G427" s="13"/>
      <c r="H427" s="7"/>
      <c r="I427" s="5"/>
      <c r="J427" s="5"/>
      <c r="K427" s="5"/>
      <c r="L427" s="5"/>
      <c r="M427" s="5"/>
      <c r="N427" s="5"/>
      <c r="O427" s="5"/>
      <c r="P427" s="5"/>
      <c r="Q427" s="7"/>
      <c r="R427" s="61" t="e">
        <f>VLOOKUP(Q427,ตัดปีแสตมป์!$B$10:$F$1000,2,FALSE)</f>
        <v>#N/A</v>
      </c>
      <c r="S427" s="7"/>
      <c r="T427" s="43">
        <f t="shared" si="39"/>
        <v>0</v>
      </c>
      <c r="U427" s="18"/>
      <c r="V427" s="47">
        <f t="shared" si="40"/>
        <v>0</v>
      </c>
      <c r="W427" s="5"/>
      <c r="X427" s="5"/>
    </row>
    <row r="428" spans="1:24" x14ac:dyDescent="0.45">
      <c r="A428" s="7">
        <v>423</v>
      </c>
      <c r="B428" s="70" t="str">
        <f t="shared" si="35"/>
        <v/>
      </c>
      <c r="C428" s="24" t="str">
        <f t="shared" si="36"/>
        <v/>
      </c>
      <c r="D428" s="24" t="str">
        <f t="shared" si="37"/>
        <v/>
      </c>
      <c r="E428" s="24" t="str">
        <f t="shared" si="38"/>
        <v/>
      </c>
      <c r="F428" s="13"/>
      <c r="G428" s="13"/>
      <c r="H428" s="7"/>
      <c r="I428" s="5"/>
      <c r="J428" s="5"/>
      <c r="K428" s="5"/>
      <c r="L428" s="5"/>
      <c r="M428" s="5"/>
      <c r="N428" s="5"/>
      <c r="O428" s="5"/>
      <c r="P428" s="5"/>
      <c r="Q428" s="7"/>
      <c r="R428" s="61" t="e">
        <f>VLOOKUP(Q428,ตัดปีแสตมป์!$B$10:$F$1000,2,FALSE)</f>
        <v>#N/A</v>
      </c>
      <c r="S428" s="7"/>
      <c r="T428" s="43">
        <f t="shared" si="39"/>
        <v>0</v>
      </c>
      <c r="U428" s="18"/>
      <c r="V428" s="47">
        <f t="shared" si="40"/>
        <v>0</v>
      </c>
      <c r="W428" s="5"/>
      <c r="X428" s="5"/>
    </row>
    <row r="429" spans="1:24" x14ac:dyDescent="0.45">
      <c r="A429" s="7">
        <v>424</v>
      </c>
      <c r="B429" s="70" t="str">
        <f t="shared" si="35"/>
        <v/>
      </c>
      <c r="C429" s="24" t="str">
        <f t="shared" si="36"/>
        <v/>
      </c>
      <c r="D429" s="24" t="str">
        <f t="shared" si="37"/>
        <v/>
      </c>
      <c r="E429" s="24" t="str">
        <f t="shared" si="38"/>
        <v/>
      </c>
      <c r="F429" s="13"/>
      <c r="G429" s="13"/>
      <c r="H429" s="7"/>
      <c r="I429" s="5"/>
      <c r="J429" s="5"/>
      <c r="K429" s="5"/>
      <c r="L429" s="5"/>
      <c r="M429" s="5"/>
      <c r="N429" s="5"/>
      <c r="O429" s="5"/>
      <c r="P429" s="5"/>
      <c r="Q429" s="7"/>
      <c r="R429" s="61" t="e">
        <f>VLOOKUP(Q429,ตัดปีแสตมป์!$B$10:$F$1000,2,FALSE)</f>
        <v>#N/A</v>
      </c>
      <c r="S429" s="7"/>
      <c r="T429" s="43">
        <f t="shared" si="39"/>
        <v>0</v>
      </c>
      <c r="U429" s="18"/>
      <c r="V429" s="47">
        <f t="shared" si="40"/>
        <v>0</v>
      </c>
      <c r="W429" s="5"/>
      <c r="X429" s="5"/>
    </row>
    <row r="430" spans="1:24" x14ac:dyDescent="0.45">
      <c r="A430" s="7">
        <v>425</v>
      </c>
      <c r="B430" s="70" t="str">
        <f t="shared" si="35"/>
        <v/>
      </c>
      <c r="C430" s="24" t="str">
        <f t="shared" si="36"/>
        <v/>
      </c>
      <c r="D430" s="24" t="str">
        <f t="shared" si="37"/>
        <v/>
      </c>
      <c r="E430" s="24" t="str">
        <f t="shared" si="38"/>
        <v/>
      </c>
      <c r="F430" s="13"/>
      <c r="G430" s="13"/>
      <c r="H430" s="7"/>
      <c r="I430" s="5"/>
      <c r="J430" s="5"/>
      <c r="K430" s="5"/>
      <c r="L430" s="5"/>
      <c r="M430" s="5"/>
      <c r="N430" s="5"/>
      <c r="O430" s="5"/>
      <c r="P430" s="5"/>
      <c r="Q430" s="7"/>
      <c r="R430" s="61" t="e">
        <f>VLOOKUP(Q430,ตัดปีแสตมป์!$B$10:$F$1000,2,FALSE)</f>
        <v>#N/A</v>
      </c>
      <c r="S430" s="7"/>
      <c r="T430" s="43">
        <f t="shared" si="39"/>
        <v>0</v>
      </c>
      <c r="U430" s="18"/>
      <c r="V430" s="47">
        <f t="shared" si="40"/>
        <v>0</v>
      </c>
      <c r="W430" s="5"/>
      <c r="X430" s="5"/>
    </row>
    <row r="431" spans="1:24" x14ac:dyDescent="0.45">
      <c r="A431" s="7">
        <v>426</v>
      </c>
      <c r="B431" s="70" t="str">
        <f t="shared" si="35"/>
        <v/>
      </c>
      <c r="C431" s="24" t="str">
        <f t="shared" si="36"/>
        <v/>
      </c>
      <c r="D431" s="24" t="str">
        <f t="shared" si="37"/>
        <v/>
      </c>
      <c r="E431" s="24" t="str">
        <f t="shared" si="38"/>
        <v/>
      </c>
      <c r="F431" s="13"/>
      <c r="G431" s="13"/>
      <c r="H431" s="7"/>
      <c r="I431" s="5"/>
      <c r="J431" s="5"/>
      <c r="K431" s="5"/>
      <c r="L431" s="5"/>
      <c r="M431" s="5"/>
      <c r="N431" s="5"/>
      <c r="O431" s="5"/>
      <c r="P431" s="5"/>
      <c r="Q431" s="7"/>
      <c r="R431" s="61" t="e">
        <f>VLOOKUP(Q431,ตัดปีแสตมป์!$B$10:$F$1000,2,FALSE)</f>
        <v>#N/A</v>
      </c>
      <c r="S431" s="7"/>
      <c r="T431" s="43">
        <f t="shared" si="39"/>
        <v>0</v>
      </c>
      <c r="U431" s="18"/>
      <c r="V431" s="47">
        <f t="shared" si="40"/>
        <v>0</v>
      </c>
      <c r="W431" s="5"/>
      <c r="X431" s="5"/>
    </row>
    <row r="432" spans="1:24" x14ac:dyDescent="0.45">
      <c r="A432" s="7">
        <v>427</v>
      </c>
      <c r="B432" s="70" t="str">
        <f t="shared" si="35"/>
        <v/>
      </c>
      <c r="C432" s="24" t="str">
        <f t="shared" si="36"/>
        <v/>
      </c>
      <c r="D432" s="24" t="str">
        <f t="shared" si="37"/>
        <v/>
      </c>
      <c r="E432" s="24" t="str">
        <f t="shared" si="38"/>
        <v/>
      </c>
      <c r="F432" s="13"/>
      <c r="G432" s="13"/>
      <c r="H432" s="7"/>
      <c r="I432" s="5"/>
      <c r="J432" s="5"/>
      <c r="K432" s="5"/>
      <c r="L432" s="5"/>
      <c r="M432" s="5"/>
      <c r="N432" s="5"/>
      <c r="O432" s="5"/>
      <c r="P432" s="5"/>
      <c r="Q432" s="7"/>
      <c r="R432" s="61" t="e">
        <f>VLOOKUP(Q432,ตัดปีแสตมป์!$B$10:$F$1000,2,FALSE)</f>
        <v>#N/A</v>
      </c>
      <c r="S432" s="7"/>
      <c r="T432" s="43">
        <f t="shared" si="39"/>
        <v>0</v>
      </c>
      <c r="U432" s="18"/>
      <c r="V432" s="47">
        <f t="shared" si="40"/>
        <v>0</v>
      </c>
      <c r="W432" s="5"/>
      <c r="X432" s="5"/>
    </row>
    <row r="433" spans="1:24" x14ac:dyDescent="0.45">
      <c r="A433" s="7">
        <v>428</v>
      </c>
      <c r="B433" s="70" t="str">
        <f t="shared" si="35"/>
        <v/>
      </c>
      <c r="C433" s="24" t="str">
        <f t="shared" si="36"/>
        <v/>
      </c>
      <c r="D433" s="24" t="str">
        <f t="shared" si="37"/>
        <v/>
      </c>
      <c r="E433" s="24" t="str">
        <f t="shared" si="38"/>
        <v/>
      </c>
      <c r="F433" s="13"/>
      <c r="G433" s="13"/>
      <c r="H433" s="7"/>
      <c r="I433" s="5"/>
      <c r="J433" s="5"/>
      <c r="K433" s="5"/>
      <c r="L433" s="5"/>
      <c r="M433" s="5"/>
      <c r="N433" s="5"/>
      <c r="O433" s="5"/>
      <c r="P433" s="5"/>
      <c r="Q433" s="7"/>
      <c r="R433" s="61" t="e">
        <f>VLOOKUP(Q433,ตัดปีแสตมป์!$B$10:$F$1000,2,FALSE)</f>
        <v>#N/A</v>
      </c>
      <c r="S433" s="7"/>
      <c r="T433" s="43">
        <f t="shared" si="39"/>
        <v>0</v>
      </c>
      <c r="U433" s="18"/>
      <c r="V433" s="47">
        <f t="shared" si="40"/>
        <v>0</v>
      </c>
      <c r="W433" s="5"/>
      <c r="X433" s="5"/>
    </row>
    <row r="434" spans="1:24" x14ac:dyDescent="0.45">
      <c r="A434" s="7">
        <v>429</v>
      </c>
      <c r="B434" s="70" t="str">
        <f t="shared" si="35"/>
        <v/>
      </c>
      <c r="C434" s="24" t="str">
        <f t="shared" si="36"/>
        <v/>
      </c>
      <c r="D434" s="24" t="str">
        <f t="shared" si="37"/>
        <v/>
      </c>
      <c r="E434" s="24" t="str">
        <f t="shared" si="38"/>
        <v/>
      </c>
      <c r="F434" s="13"/>
      <c r="G434" s="13"/>
      <c r="H434" s="7"/>
      <c r="I434" s="5"/>
      <c r="J434" s="5"/>
      <c r="K434" s="5"/>
      <c r="L434" s="5"/>
      <c r="M434" s="5"/>
      <c r="N434" s="5"/>
      <c r="O434" s="5"/>
      <c r="P434" s="5"/>
      <c r="Q434" s="7"/>
      <c r="R434" s="61" t="e">
        <f>VLOOKUP(Q434,ตัดปีแสตมป์!$B$10:$F$1000,2,FALSE)</f>
        <v>#N/A</v>
      </c>
      <c r="S434" s="7"/>
      <c r="T434" s="43">
        <f t="shared" si="39"/>
        <v>0</v>
      </c>
      <c r="U434" s="18"/>
      <c r="V434" s="47">
        <f t="shared" si="40"/>
        <v>0</v>
      </c>
      <c r="W434" s="5"/>
      <c r="X434" s="5"/>
    </row>
    <row r="435" spans="1:24" x14ac:dyDescent="0.45">
      <c r="A435" s="7">
        <v>430</v>
      </c>
      <c r="B435" s="70" t="str">
        <f t="shared" si="35"/>
        <v/>
      </c>
      <c r="C435" s="24" t="str">
        <f t="shared" si="36"/>
        <v/>
      </c>
      <c r="D435" s="24" t="str">
        <f t="shared" si="37"/>
        <v/>
      </c>
      <c r="E435" s="24" t="str">
        <f t="shared" si="38"/>
        <v/>
      </c>
      <c r="F435" s="13"/>
      <c r="G435" s="13"/>
      <c r="H435" s="7"/>
      <c r="I435" s="5"/>
      <c r="J435" s="5"/>
      <c r="K435" s="5"/>
      <c r="L435" s="5"/>
      <c r="M435" s="5"/>
      <c r="N435" s="5"/>
      <c r="O435" s="5"/>
      <c r="P435" s="5"/>
      <c r="Q435" s="7"/>
      <c r="R435" s="61" t="e">
        <f>VLOOKUP(Q435,ตัดปีแสตมป์!$B$10:$F$1000,2,FALSE)</f>
        <v>#N/A</v>
      </c>
      <c r="S435" s="7"/>
      <c r="T435" s="43">
        <f t="shared" si="39"/>
        <v>0</v>
      </c>
      <c r="U435" s="18"/>
      <c r="V435" s="47">
        <f t="shared" si="40"/>
        <v>0</v>
      </c>
      <c r="W435" s="5"/>
      <c r="X435" s="5"/>
    </row>
    <row r="436" spans="1:24" x14ac:dyDescent="0.45">
      <c r="A436" s="7">
        <v>431</v>
      </c>
      <c r="B436" s="70" t="str">
        <f t="shared" si="35"/>
        <v/>
      </c>
      <c r="C436" s="24" t="str">
        <f t="shared" si="36"/>
        <v/>
      </c>
      <c r="D436" s="24" t="str">
        <f t="shared" si="37"/>
        <v/>
      </c>
      <c r="E436" s="24" t="str">
        <f t="shared" si="38"/>
        <v/>
      </c>
      <c r="F436" s="13"/>
      <c r="G436" s="13"/>
      <c r="H436" s="7"/>
      <c r="I436" s="5"/>
      <c r="J436" s="5"/>
      <c r="K436" s="5"/>
      <c r="L436" s="5"/>
      <c r="M436" s="5"/>
      <c r="N436" s="5"/>
      <c r="O436" s="5"/>
      <c r="P436" s="5"/>
      <c r="Q436" s="7"/>
      <c r="R436" s="61" t="e">
        <f>VLOOKUP(Q436,ตัดปีแสตมป์!$B$10:$F$1000,2,FALSE)</f>
        <v>#N/A</v>
      </c>
      <c r="S436" s="7"/>
      <c r="T436" s="43">
        <f t="shared" si="39"/>
        <v>0</v>
      </c>
      <c r="U436" s="18"/>
      <c r="V436" s="47">
        <f t="shared" si="40"/>
        <v>0</v>
      </c>
      <c r="W436" s="5"/>
      <c r="X436" s="5"/>
    </row>
    <row r="437" spans="1:24" ht="21" hidden="1" customHeight="1" x14ac:dyDescent="0.45">
      <c r="A437" s="7">
        <v>432</v>
      </c>
      <c r="B437" s="70" t="str">
        <f t="shared" si="35"/>
        <v/>
      </c>
      <c r="C437" s="24" t="str">
        <f t="shared" si="36"/>
        <v/>
      </c>
      <c r="D437" s="24" t="str">
        <f t="shared" si="37"/>
        <v/>
      </c>
      <c r="E437" s="24" t="str">
        <f t="shared" si="38"/>
        <v/>
      </c>
      <c r="F437" s="13"/>
      <c r="G437" s="13"/>
      <c r="H437" s="7"/>
      <c r="I437" s="5"/>
      <c r="J437" s="5"/>
      <c r="K437" s="5"/>
      <c r="L437" s="5"/>
      <c r="M437" s="5"/>
      <c r="N437" s="5"/>
      <c r="O437" s="5"/>
      <c r="P437" s="5"/>
      <c r="Q437" s="7"/>
      <c r="R437" s="61" t="e">
        <f>VLOOKUP(Q437,ตัดปีแสตมป์!$B$10:$F$1000,2,FALSE)</f>
        <v>#N/A</v>
      </c>
      <c r="S437" s="7"/>
      <c r="T437" s="43">
        <f t="shared" si="39"/>
        <v>0</v>
      </c>
      <c r="U437" s="18"/>
      <c r="V437" s="47">
        <f t="shared" si="40"/>
        <v>0</v>
      </c>
      <c r="W437" s="5"/>
      <c r="X437" s="5"/>
    </row>
    <row r="438" spans="1:24" x14ac:dyDescent="0.45">
      <c r="A438" s="7">
        <v>433</v>
      </c>
      <c r="B438" s="70" t="str">
        <f t="shared" si="35"/>
        <v/>
      </c>
      <c r="C438" s="24" t="str">
        <f t="shared" si="36"/>
        <v/>
      </c>
      <c r="D438" s="24" t="str">
        <f t="shared" si="37"/>
        <v/>
      </c>
      <c r="E438" s="24" t="str">
        <f t="shared" si="38"/>
        <v/>
      </c>
      <c r="F438" s="13"/>
      <c r="G438" s="13"/>
      <c r="H438" s="7"/>
      <c r="I438" s="5"/>
      <c r="J438" s="5"/>
      <c r="K438" s="5"/>
      <c r="L438" s="5"/>
      <c r="M438" s="5"/>
      <c r="N438" s="5"/>
      <c r="O438" s="5"/>
      <c r="P438" s="5"/>
      <c r="Q438" s="7"/>
      <c r="R438" s="61" t="e">
        <f>VLOOKUP(Q438,ตัดปีแสตมป์!$B$10:$F$1000,2,FALSE)</f>
        <v>#N/A</v>
      </c>
      <c r="S438" s="7"/>
      <c r="T438" s="43">
        <f t="shared" si="39"/>
        <v>0</v>
      </c>
      <c r="U438" s="18"/>
      <c r="V438" s="47">
        <f t="shared" si="40"/>
        <v>0</v>
      </c>
      <c r="W438" s="5"/>
      <c r="X438" s="5"/>
    </row>
    <row r="439" spans="1:24" x14ac:dyDescent="0.45">
      <c r="A439" s="7">
        <v>434</v>
      </c>
      <c r="B439" s="70" t="str">
        <f t="shared" si="35"/>
        <v/>
      </c>
      <c r="C439" s="24" t="str">
        <f t="shared" si="36"/>
        <v/>
      </c>
      <c r="D439" s="24" t="str">
        <f t="shared" si="37"/>
        <v/>
      </c>
      <c r="E439" s="24" t="str">
        <f t="shared" si="38"/>
        <v/>
      </c>
      <c r="F439" s="13"/>
      <c r="G439" s="13"/>
      <c r="H439" s="7"/>
      <c r="I439" s="5"/>
      <c r="J439" s="5"/>
      <c r="K439" s="5"/>
      <c r="L439" s="5"/>
      <c r="M439" s="5"/>
      <c r="N439" s="5"/>
      <c r="O439" s="5"/>
      <c r="P439" s="5"/>
      <c r="Q439" s="7"/>
      <c r="R439" s="61" t="e">
        <f>VLOOKUP(Q439,ตัดปีแสตมป์!$B$10:$F$1000,2,FALSE)</f>
        <v>#N/A</v>
      </c>
      <c r="S439" s="7"/>
      <c r="T439" s="43">
        <f t="shared" si="39"/>
        <v>0</v>
      </c>
      <c r="U439" s="18"/>
      <c r="V439" s="47">
        <f t="shared" si="40"/>
        <v>0</v>
      </c>
      <c r="W439" s="5"/>
      <c r="X439" s="5"/>
    </row>
    <row r="440" spans="1:24" x14ac:dyDescent="0.45">
      <c r="A440" s="7">
        <v>435</v>
      </c>
      <c r="B440" s="70" t="str">
        <f t="shared" si="35"/>
        <v/>
      </c>
      <c r="C440" s="24" t="str">
        <f t="shared" si="36"/>
        <v/>
      </c>
      <c r="D440" s="24" t="str">
        <f t="shared" si="37"/>
        <v/>
      </c>
      <c r="E440" s="24" t="str">
        <f t="shared" si="38"/>
        <v/>
      </c>
      <c r="F440" s="13"/>
      <c r="G440" s="13"/>
      <c r="H440" s="7"/>
      <c r="I440" s="5"/>
      <c r="J440" s="5"/>
      <c r="K440" s="5"/>
      <c r="L440" s="5"/>
      <c r="M440" s="5"/>
      <c r="N440" s="5"/>
      <c r="O440" s="5"/>
      <c r="P440" s="5"/>
      <c r="Q440" s="7"/>
      <c r="R440" s="61" t="e">
        <f>VLOOKUP(Q440,ตัดปีแสตมป์!$B$10:$F$1000,2,FALSE)</f>
        <v>#N/A</v>
      </c>
      <c r="S440" s="7"/>
      <c r="T440" s="43">
        <f t="shared" si="39"/>
        <v>0</v>
      </c>
      <c r="U440" s="18"/>
      <c r="V440" s="47">
        <f t="shared" si="40"/>
        <v>0</v>
      </c>
      <c r="W440" s="5"/>
      <c r="X440" s="5"/>
    </row>
    <row r="441" spans="1:24" x14ac:dyDescent="0.45">
      <c r="A441" s="7">
        <v>436</v>
      </c>
      <c r="B441" s="70" t="str">
        <f t="shared" si="35"/>
        <v/>
      </c>
      <c r="C441" s="24" t="str">
        <f t="shared" si="36"/>
        <v/>
      </c>
      <c r="D441" s="24" t="str">
        <f t="shared" si="37"/>
        <v/>
      </c>
      <c r="E441" s="24" t="str">
        <f t="shared" si="38"/>
        <v/>
      </c>
      <c r="F441" s="13"/>
      <c r="G441" s="13"/>
      <c r="H441" s="7"/>
      <c r="I441" s="5"/>
      <c r="J441" s="5"/>
      <c r="K441" s="5"/>
      <c r="L441" s="5"/>
      <c r="M441" s="5"/>
      <c r="N441" s="5"/>
      <c r="O441" s="5"/>
      <c r="P441" s="5"/>
      <c r="Q441" s="7"/>
      <c r="R441" s="61" t="e">
        <f>VLOOKUP(Q441,ตัดปีแสตมป์!$B$10:$F$1000,2,FALSE)</f>
        <v>#N/A</v>
      </c>
      <c r="S441" s="7"/>
      <c r="T441" s="43">
        <f t="shared" si="39"/>
        <v>0</v>
      </c>
      <c r="U441" s="18"/>
      <c r="V441" s="47">
        <f t="shared" si="40"/>
        <v>0</v>
      </c>
      <c r="W441" s="5"/>
      <c r="X441" s="5"/>
    </row>
    <row r="442" spans="1:24" x14ac:dyDescent="0.45">
      <c r="A442" s="7">
        <v>437</v>
      </c>
      <c r="B442" s="70" t="str">
        <f t="shared" si="35"/>
        <v/>
      </c>
      <c r="C442" s="24" t="str">
        <f t="shared" si="36"/>
        <v/>
      </c>
      <c r="D442" s="24" t="str">
        <f t="shared" si="37"/>
        <v/>
      </c>
      <c r="E442" s="24" t="str">
        <f t="shared" si="38"/>
        <v/>
      </c>
      <c r="F442" s="13"/>
      <c r="G442" s="13"/>
      <c r="H442" s="7"/>
      <c r="I442" s="5"/>
      <c r="J442" s="5"/>
      <c r="K442" s="5"/>
      <c r="L442" s="5"/>
      <c r="M442" s="5"/>
      <c r="N442" s="5"/>
      <c r="O442" s="5"/>
      <c r="P442" s="5"/>
      <c r="Q442" s="7"/>
      <c r="R442" s="61" t="e">
        <f>VLOOKUP(Q442,ตัดปีแสตมป์!$B$10:$F$1000,2,FALSE)</f>
        <v>#N/A</v>
      </c>
      <c r="S442" s="7"/>
      <c r="T442" s="43">
        <f t="shared" si="39"/>
        <v>0</v>
      </c>
      <c r="U442" s="18"/>
      <c r="V442" s="47">
        <f t="shared" si="40"/>
        <v>0</v>
      </c>
      <c r="W442" s="5"/>
      <c r="X442" s="5"/>
    </row>
    <row r="443" spans="1:24" x14ac:dyDescent="0.45">
      <c r="A443" s="7">
        <v>438</v>
      </c>
      <c r="B443" s="70" t="str">
        <f t="shared" si="35"/>
        <v/>
      </c>
      <c r="C443" s="24" t="str">
        <f t="shared" si="36"/>
        <v/>
      </c>
      <c r="D443" s="24" t="str">
        <f t="shared" si="37"/>
        <v/>
      </c>
      <c r="E443" s="24" t="str">
        <f t="shared" si="38"/>
        <v/>
      </c>
      <c r="F443" s="13"/>
      <c r="G443" s="13"/>
      <c r="H443" s="7"/>
      <c r="I443" s="5"/>
      <c r="J443" s="5"/>
      <c r="K443" s="5"/>
      <c r="L443" s="5"/>
      <c r="M443" s="5"/>
      <c r="N443" s="5"/>
      <c r="O443" s="5"/>
      <c r="P443" s="5"/>
      <c r="Q443" s="7"/>
      <c r="R443" s="61" t="e">
        <f>VLOOKUP(Q443,ตัดปีแสตมป์!$B$10:$F$1000,2,FALSE)</f>
        <v>#N/A</v>
      </c>
      <c r="S443" s="7"/>
      <c r="T443" s="43">
        <f t="shared" si="39"/>
        <v>0</v>
      </c>
      <c r="U443" s="18"/>
      <c r="V443" s="47">
        <f t="shared" si="40"/>
        <v>0</v>
      </c>
      <c r="W443" s="5"/>
      <c r="X443" s="5"/>
    </row>
    <row r="444" spans="1:24" x14ac:dyDescent="0.45">
      <c r="A444" s="7">
        <v>439</v>
      </c>
      <c r="B444" s="70" t="str">
        <f t="shared" si="35"/>
        <v/>
      </c>
      <c r="C444" s="24" t="str">
        <f t="shared" si="36"/>
        <v/>
      </c>
      <c r="D444" s="24" t="str">
        <f t="shared" si="37"/>
        <v/>
      </c>
      <c r="E444" s="24" t="str">
        <f t="shared" si="38"/>
        <v/>
      </c>
      <c r="F444" s="13"/>
      <c r="G444" s="13"/>
      <c r="H444" s="7"/>
      <c r="I444" s="5"/>
      <c r="J444" s="5"/>
      <c r="K444" s="5"/>
      <c r="L444" s="5"/>
      <c r="M444" s="5"/>
      <c r="N444" s="5"/>
      <c r="O444" s="5"/>
      <c r="P444" s="5"/>
      <c r="Q444" s="7"/>
      <c r="R444" s="61" t="e">
        <f>VLOOKUP(Q444,ตัดปีแสตมป์!$B$10:$F$1000,2,FALSE)</f>
        <v>#N/A</v>
      </c>
      <c r="S444" s="7"/>
      <c r="T444" s="43">
        <f t="shared" si="39"/>
        <v>0</v>
      </c>
      <c r="U444" s="18"/>
      <c r="V444" s="47">
        <f t="shared" si="40"/>
        <v>0</v>
      </c>
      <c r="W444" s="5"/>
      <c r="X444" s="5"/>
    </row>
    <row r="445" spans="1:24" x14ac:dyDescent="0.45">
      <c r="A445" s="7">
        <v>440</v>
      </c>
      <c r="B445" s="70" t="str">
        <f t="shared" si="35"/>
        <v/>
      </c>
      <c r="C445" s="24" t="str">
        <f t="shared" si="36"/>
        <v/>
      </c>
      <c r="D445" s="24" t="str">
        <f t="shared" si="37"/>
        <v/>
      </c>
      <c r="E445" s="24" t="str">
        <f t="shared" si="38"/>
        <v/>
      </c>
      <c r="F445" s="13"/>
      <c r="G445" s="13"/>
      <c r="H445" s="7"/>
      <c r="I445" s="5"/>
      <c r="J445" s="5"/>
      <c r="K445" s="5"/>
      <c r="L445" s="5"/>
      <c r="M445" s="5"/>
      <c r="N445" s="5"/>
      <c r="O445" s="5"/>
      <c r="P445" s="5"/>
      <c r="Q445" s="7"/>
      <c r="R445" s="61" t="e">
        <f>VLOOKUP(Q445,ตัดปีแสตมป์!$B$10:$F$1000,2,FALSE)</f>
        <v>#N/A</v>
      </c>
      <c r="S445" s="7"/>
      <c r="T445" s="43">
        <f t="shared" si="39"/>
        <v>0</v>
      </c>
      <c r="U445" s="18"/>
      <c r="V445" s="47">
        <f t="shared" si="40"/>
        <v>0</v>
      </c>
      <c r="W445" s="5"/>
      <c r="X445" s="5"/>
    </row>
    <row r="446" spans="1:24" x14ac:dyDescent="0.45">
      <c r="A446" s="7">
        <v>441</v>
      </c>
      <c r="B446" s="70" t="str">
        <f t="shared" si="35"/>
        <v/>
      </c>
      <c r="C446" s="24" t="str">
        <f t="shared" si="36"/>
        <v/>
      </c>
      <c r="D446" s="24" t="str">
        <f t="shared" si="37"/>
        <v/>
      </c>
      <c r="E446" s="24" t="str">
        <f t="shared" si="38"/>
        <v/>
      </c>
      <c r="F446" s="13"/>
      <c r="G446" s="13"/>
      <c r="H446" s="7"/>
      <c r="I446" s="5"/>
      <c r="J446" s="5"/>
      <c r="K446" s="5"/>
      <c r="L446" s="5"/>
      <c r="M446" s="5"/>
      <c r="N446" s="5"/>
      <c r="O446" s="5"/>
      <c r="P446" s="5"/>
      <c r="Q446" s="7"/>
      <c r="R446" s="61" t="e">
        <f>VLOOKUP(Q446,ตัดปีแสตมป์!$B$10:$F$1000,2,FALSE)</f>
        <v>#N/A</v>
      </c>
      <c r="S446" s="7"/>
      <c r="T446" s="43">
        <f t="shared" si="39"/>
        <v>0</v>
      </c>
      <c r="U446" s="18"/>
      <c r="V446" s="47">
        <f t="shared" si="40"/>
        <v>0</v>
      </c>
      <c r="W446" s="5"/>
      <c r="X446" s="5"/>
    </row>
    <row r="447" spans="1:24" x14ac:dyDescent="0.45">
      <c r="A447" s="7">
        <v>442</v>
      </c>
      <c r="B447" s="70" t="str">
        <f t="shared" si="35"/>
        <v/>
      </c>
      <c r="C447" s="24" t="str">
        <f t="shared" si="36"/>
        <v/>
      </c>
      <c r="D447" s="24" t="str">
        <f t="shared" si="37"/>
        <v/>
      </c>
      <c r="E447" s="24" t="str">
        <f t="shared" si="38"/>
        <v/>
      </c>
      <c r="F447" s="13"/>
      <c r="G447" s="13"/>
      <c r="H447" s="7"/>
      <c r="I447" s="5"/>
      <c r="J447" s="5"/>
      <c r="K447" s="5"/>
      <c r="L447" s="5"/>
      <c r="M447" s="5"/>
      <c r="N447" s="5"/>
      <c r="O447" s="5"/>
      <c r="P447" s="5"/>
      <c r="Q447" s="7"/>
      <c r="R447" s="61" t="e">
        <f>VLOOKUP(Q447,ตัดปีแสตมป์!$B$10:$F$1000,2,FALSE)</f>
        <v>#N/A</v>
      </c>
      <c r="S447" s="7"/>
      <c r="T447" s="43">
        <f t="shared" si="39"/>
        <v>0</v>
      </c>
      <c r="U447" s="18"/>
      <c r="V447" s="47">
        <f t="shared" si="40"/>
        <v>0</v>
      </c>
      <c r="W447" s="5"/>
      <c r="X447" s="5"/>
    </row>
    <row r="448" spans="1:24" x14ac:dyDescent="0.45">
      <c r="A448" s="7">
        <v>443</v>
      </c>
      <c r="B448" s="70" t="str">
        <f t="shared" si="35"/>
        <v/>
      </c>
      <c r="C448" s="24" t="str">
        <f t="shared" si="36"/>
        <v/>
      </c>
      <c r="D448" s="24" t="str">
        <f t="shared" si="37"/>
        <v/>
      </c>
      <c r="E448" s="24" t="str">
        <f t="shared" si="38"/>
        <v/>
      </c>
      <c r="F448" s="13"/>
      <c r="G448" s="13"/>
      <c r="H448" s="7"/>
      <c r="I448" s="5"/>
      <c r="J448" s="5"/>
      <c r="K448" s="5"/>
      <c r="L448" s="5"/>
      <c r="M448" s="5"/>
      <c r="N448" s="5"/>
      <c r="O448" s="5"/>
      <c r="P448" s="5"/>
      <c r="Q448" s="7"/>
      <c r="R448" s="61" t="e">
        <f>VLOOKUP(Q448,ตัดปีแสตมป์!$B$10:$F$1000,2,FALSE)</f>
        <v>#N/A</v>
      </c>
      <c r="S448" s="7"/>
      <c r="T448" s="43">
        <f t="shared" si="39"/>
        <v>0</v>
      </c>
      <c r="U448" s="18"/>
      <c r="V448" s="47">
        <f t="shared" si="40"/>
        <v>0</v>
      </c>
      <c r="W448" s="5"/>
      <c r="X448" s="5"/>
    </row>
    <row r="449" spans="1:24" x14ac:dyDescent="0.45">
      <c r="A449" s="7">
        <v>444</v>
      </c>
      <c r="B449" s="70" t="str">
        <f t="shared" si="35"/>
        <v/>
      </c>
      <c r="C449" s="24" t="str">
        <f t="shared" si="36"/>
        <v/>
      </c>
      <c r="D449" s="24" t="str">
        <f t="shared" si="37"/>
        <v/>
      </c>
      <c r="E449" s="24" t="str">
        <f t="shared" si="38"/>
        <v/>
      </c>
      <c r="F449" s="13"/>
      <c r="G449" s="13"/>
      <c r="H449" s="7"/>
      <c r="I449" s="5"/>
      <c r="J449" s="5"/>
      <c r="K449" s="5"/>
      <c r="L449" s="5"/>
      <c r="M449" s="5"/>
      <c r="N449" s="5"/>
      <c r="O449" s="5"/>
      <c r="P449" s="5"/>
      <c r="Q449" s="7"/>
      <c r="R449" s="61" t="e">
        <f>VLOOKUP(Q449,ตัดปีแสตมป์!$B$10:$F$1000,2,FALSE)</f>
        <v>#N/A</v>
      </c>
      <c r="S449" s="7"/>
      <c r="T449" s="43">
        <f t="shared" si="39"/>
        <v>0</v>
      </c>
      <c r="U449" s="18"/>
      <c r="V449" s="47">
        <f t="shared" si="40"/>
        <v>0</v>
      </c>
      <c r="W449" s="5"/>
      <c r="X449" s="5"/>
    </row>
    <row r="450" spans="1:24" x14ac:dyDescent="0.45">
      <c r="A450" s="7">
        <v>445</v>
      </c>
      <c r="B450" s="70" t="str">
        <f t="shared" si="35"/>
        <v/>
      </c>
      <c r="C450" s="24" t="str">
        <f t="shared" si="36"/>
        <v/>
      </c>
      <c r="D450" s="24" t="str">
        <f t="shared" si="37"/>
        <v/>
      </c>
      <c r="E450" s="24" t="str">
        <f t="shared" si="38"/>
        <v/>
      </c>
      <c r="F450" s="13"/>
      <c r="G450" s="13"/>
      <c r="H450" s="7"/>
      <c r="I450" s="5"/>
      <c r="J450" s="5"/>
      <c r="K450" s="5"/>
      <c r="L450" s="5"/>
      <c r="M450" s="5"/>
      <c r="N450" s="5"/>
      <c r="O450" s="5"/>
      <c r="P450" s="5"/>
      <c r="Q450" s="7"/>
      <c r="R450" s="61" t="e">
        <f>VLOOKUP(Q450,ตัดปีแสตมป์!$B$10:$F$1000,2,FALSE)</f>
        <v>#N/A</v>
      </c>
      <c r="S450" s="7"/>
      <c r="T450" s="43">
        <f t="shared" si="39"/>
        <v>0</v>
      </c>
      <c r="U450" s="18"/>
      <c r="V450" s="47">
        <f t="shared" si="40"/>
        <v>0</v>
      </c>
      <c r="W450" s="5"/>
      <c r="X450" s="5"/>
    </row>
    <row r="451" spans="1:24" x14ac:dyDescent="0.45">
      <c r="A451" s="7">
        <v>446</v>
      </c>
      <c r="B451" s="70" t="str">
        <f t="shared" si="35"/>
        <v/>
      </c>
      <c r="C451" s="24" t="str">
        <f t="shared" si="36"/>
        <v/>
      </c>
      <c r="D451" s="24" t="str">
        <f t="shared" si="37"/>
        <v/>
      </c>
      <c r="E451" s="24" t="str">
        <f t="shared" si="38"/>
        <v/>
      </c>
      <c r="F451" s="13"/>
      <c r="G451" s="13"/>
      <c r="H451" s="7"/>
      <c r="I451" s="5"/>
      <c r="J451" s="5"/>
      <c r="K451" s="5"/>
      <c r="L451" s="5"/>
      <c r="M451" s="5"/>
      <c r="N451" s="5"/>
      <c r="O451" s="5"/>
      <c r="P451" s="5"/>
      <c r="Q451" s="7"/>
      <c r="R451" s="61" t="e">
        <f>VLOOKUP(Q451,ตัดปีแสตมป์!$B$10:$F$1000,2,FALSE)</f>
        <v>#N/A</v>
      </c>
      <c r="S451" s="7"/>
      <c r="T451" s="43">
        <f t="shared" si="39"/>
        <v>0</v>
      </c>
      <c r="U451" s="18"/>
      <c r="V451" s="47">
        <f t="shared" si="40"/>
        <v>0</v>
      </c>
      <c r="W451" s="5"/>
      <c r="X451" s="5"/>
    </row>
    <row r="452" spans="1:24" x14ac:dyDescent="0.45">
      <c r="A452" s="7">
        <v>447</v>
      </c>
      <c r="B452" s="70" t="str">
        <f t="shared" si="35"/>
        <v/>
      </c>
      <c r="C452" s="24" t="str">
        <f t="shared" si="36"/>
        <v/>
      </c>
      <c r="D452" s="24" t="str">
        <f t="shared" si="37"/>
        <v/>
      </c>
      <c r="E452" s="24" t="str">
        <f t="shared" si="38"/>
        <v/>
      </c>
      <c r="F452" s="13"/>
      <c r="G452" s="13"/>
      <c r="H452" s="7"/>
      <c r="I452" s="5"/>
      <c r="J452" s="5"/>
      <c r="K452" s="5"/>
      <c r="L452" s="5"/>
      <c r="M452" s="5"/>
      <c r="N452" s="5"/>
      <c r="O452" s="5"/>
      <c r="P452" s="5"/>
      <c r="Q452" s="7"/>
      <c r="R452" s="61" t="e">
        <f>VLOOKUP(Q452,ตัดปีแสตมป์!$B$10:$F$1000,2,FALSE)</f>
        <v>#N/A</v>
      </c>
      <c r="S452" s="7"/>
      <c r="T452" s="43">
        <f t="shared" si="39"/>
        <v>0</v>
      </c>
      <c r="U452" s="18"/>
      <c r="V452" s="47">
        <f t="shared" si="40"/>
        <v>0</v>
      </c>
      <c r="W452" s="5"/>
      <c r="X452" s="5"/>
    </row>
    <row r="453" spans="1:24" x14ac:dyDescent="0.45">
      <c r="A453" s="7">
        <v>448</v>
      </c>
      <c r="B453" s="70" t="str">
        <f t="shared" si="35"/>
        <v/>
      </c>
      <c r="C453" s="24" t="str">
        <f t="shared" si="36"/>
        <v/>
      </c>
      <c r="D453" s="24" t="str">
        <f t="shared" si="37"/>
        <v/>
      </c>
      <c r="E453" s="24" t="str">
        <f t="shared" si="38"/>
        <v/>
      </c>
      <c r="F453" s="13"/>
      <c r="G453" s="13"/>
      <c r="H453" s="7"/>
      <c r="I453" s="5"/>
      <c r="J453" s="5"/>
      <c r="K453" s="5"/>
      <c r="L453" s="5"/>
      <c r="M453" s="5"/>
      <c r="N453" s="5"/>
      <c r="O453" s="5"/>
      <c r="P453" s="5"/>
      <c r="Q453" s="7"/>
      <c r="R453" s="61" t="e">
        <f>VLOOKUP(Q453,ตัดปีแสตมป์!$B$10:$F$1000,2,FALSE)</f>
        <v>#N/A</v>
      </c>
      <c r="S453" s="7"/>
      <c r="T453" s="43">
        <f t="shared" si="39"/>
        <v>0</v>
      </c>
      <c r="U453" s="18"/>
      <c r="V453" s="47">
        <f t="shared" si="40"/>
        <v>0</v>
      </c>
      <c r="W453" s="5"/>
      <c r="X453" s="5"/>
    </row>
    <row r="454" spans="1:24" x14ac:dyDescent="0.45">
      <c r="A454" s="7">
        <v>449</v>
      </c>
      <c r="B454" s="70" t="str">
        <f t="shared" si="35"/>
        <v/>
      </c>
      <c r="C454" s="24" t="str">
        <f t="shared" si="36"/>
        <v/>
      </c>
      <c r="D454" s="24" t="str">
        <f t="shared" si="37"/>
        <v/>
      </c>
      <c r="E454" s="24" t="str">
        <f t="shared" si="38"/>
        <v/>
      </c>
      <c r="F454" s="13"/>
      <c r="G454" s="13"/>
      <c r="H454" s="7"/>
      <c r="I454" s="5"/>
      <c r="J454" s="5"/>
      <c r="K454" s="5"/>
      <c r="L454" s="5"/>
      <c r="M454" s="5"/>
      <c r="N454" s="5"/>
      <c r="O454" s="5"/>
      <c r="P454" s="5"/>
      <c r="Q454" s="7"/>
      <c r="R454" s="61" t="e">
        <f>VLOOKUP(Q454,ตัดปีแสตมป์!$B$10:$F$1000,2,FALSE)</f>
        <v>#N/A</v>
      </c>
      <c r="S454" s="7"/>
      <c r="T454" s="43">
        <f t="shared" si="39"/>
        <v>0</v>
      </c>
      <c r="U454" s="18"/>
      <c r="V454" s="47">
        <f t="shared" si="40"/>
        <v>0</v>
      </c>
      <c r="W454" s="5"/>
      <c r="X454" s="5"/>
    </row>
    <row r="455" spans="1:24" x14ac:dyDescent="0.45">
      <c r="A455" s="7">
        <v>450</v>
      </c>
      <c r="B455" s="70" t="str">
        <f t="shared" ref="B455:B518" si="41">F455&amp;H455&amp;Q455</f>
        <v/>
      </c>
      <c r="C455" s="24" t="str">
        <f t="shared" ref="C455:C518" si="42">I455&amp;F455&amp;H455&amp;Q455</f>
        <v/>
      </c>
      <c r="D455" s="24" t="str">
        <f t="shared" ref="D455:D518" si="43">H455&amp;Q455</f>
        <v/>
      </c>
      <c r="E455" s="24" t="str">
        <f t="shared" ref="E455:E518" si="44">I455&amp;H455&amp;Q455</f>
        <v/>
      </c>
      <c r="F455" s="13"/>
      <c r="G455" s="13"/>
      <c r="H455" s="7"/>
      <c r="I455" s="5"/>
      <c r="J455" s="5"/>
      <c r="K455" s="5"/>
      <c r="L455" s="5"/>
      <c r="M455" s="5"/>
      <c r="N455" s="5"/>
      <c r="O455" s="5"/>
      <c r="P455" s="5"/>
      <c r="Q455" s="7"/>
      <c r="R455" s="61" t="e">
        <f>VLOOKUP(Q455,ตัดปีแสตมป์!$B$10:$F$1000,2,FALSE)</f>
        <v>#N/A</v>
      </c>
      <c r="S455" s="7"/>
      <c r="T455" s="43">
        <f t="shared" si="39"/>
        <v>0</v>
      </c>
      <c r="U455" s="18"/>
      <c r="V455" s="47">
        <f t="shared" si="40"/>
        <v>0</v>
      </c>
      <c r="W455" s="5"/>
      <c r="X455" s="5"/>
    </row>
    <row r="456" spans="1:24" x14ac:dyDescent="0.45">
      <c r="A456" s="7">
        <v>451</v>
      </c>
      <c r="B456" s="70" t="str">
        <f t="shared" si="41"/>
        <v/>
      </c>
      <c r="C456" s="24" t="str">
        <f t="shared" si="42"/>
        <v/>
      </c>
      <c r="D456" s="24" t="str">
        <f t="shared" si="43"/>
        <v/>
      </c>
      <c r="E456" s="24" t="str">
        <f t="shared" si="44"/>
        <v/>
      </c>
      <c r="F456" s="13"/>
      <c r="G456" s="13"/>
      <c r="H456" s="7"/>
      <c r="I456" s="5"/>
      <c r="J456" s="5"/>
      <c r="K456" s="5"/>
      <c r="L456" s="5"/>
      <c r="M456" s="5"/>
      <c r="N456" s="5"/>
      <c r="O456" s="5"/>
      <c r="P456" s="5"/>
      <c r="Q456" s="7"/>
      <c r="R456" s="61" t="e">
        <f>VLOOKUP(Q456,ตัดปีแสตมป์!$B$10:$F$1000,2,FALSE)</f>
        <v>#N/A</v>
      </c>
      <c r="S456" s="7"/>
      <c r="T456" s="43">
        <f t="shared" si="39"/>
        <v>0</v>
      </c>
      <c r="U456" s="18"/>
      <c r="V456" s="47">
        <f t="shared" si="40"/>
        <v>0</v>
      </c>
      <c r="W456" s="5"/>
      <c r="X456" s="5"/>
    </row>
    <row r="457" spans="1:24" x14ac:dyDescent="0.45">
      <c r="A457" s="7">
        <v>452</v>
      </c>
      <c r="B457" s="70" t="str">
        <f t="shared" si="41"/>
        <v/>
      </c>
      <c r="C457" s="24" t="str">
        <f t="shared" si="42"/>
        <v/>
      </c>
      <c r="D457" s="24" t="str">
        <f t="shared" si="43"/>
        <v/>
      </c>
      <c r="E457" s="24" t="str">
        <f t="shared" si="44"/>
        <v/>
      </c>
      <c r="F457" s="13"/>
      <c r="G457" s="13"/>
      <c r="H457" s="7"/>
      <c r="I457" s="5"/>
      <c r="J457" s="5"/>
      <c r="K457" s="5"/>
      <c r="L457" s="5"/>
      <c r="M457" s="5"/>
      <c r="N457" s="5"/>
      <c r="O457" s="5"/>
      <c r="P457" s="5"/>
      <c r="Q457" s="7"/>
      <c r="R457" s="61" t="e">
        <f>VLOOKUP(Q457,ตัดปีแสตมป์!$B$10:$F$1000,2,FALSE)</f>
        <v>#N/A</v>
      </c>
      <c r="S457" s="7"/>
      <c r="T457" s="43">
        <f t="shared" si="39"/>
        <v>0</v>
      </c>
      <c r="U457" s="18"/>
      <c r="V457" s="47">
        <f t="shared" si="40"/>
        <v>0</v>
      </c>
      <c r="W457" s="5"/>
      <c r="X457" s="5"/>
    </row>
    <row r="458" spans="1:24" ht="21" hidden="1" customHeight="1" x14ac:dyDescent="0.45">
      <c r="A458" s="7">
        <v>453</v>
      </c>
      <c r="B458" s="70" t="str">
        <f t="shared" si="41"/>
        <v/>
      </c>
      <c r="C458" s="24" t="str">
        <f t="shared" si="42"/>
        <v/>
      </c>
      <c r="D458" s="24" t="str">
        <f t="shared" si="43"/>
        <v/>
      </c>
      <c r="E458" s="24" t="str">
        <f t="shared" si="44"/>
        <v/>
      </c>
      <c r="F458" s="13"/>
      <c r="G458" s="13"/>
      <c r="H458" s="7"/>
      <c r="I458" s="5"/>
      <c r="J458" s="5"/>
      <c r="K458" s="5"/>
      <c r="L458" s="5"/>
      <c r="M458" s="5"/>
      <c r="N458" s="5"/>
      <c r="O458" s="5"/>
      <c r="P458" s="5"/>
      <c r="Q458" s="7"/>
      <c r="R458" s="61" t="e">
        <f>VLOOKUP(Q458,ตัดปีแสตมป์!$B$10:$F$1000,2,FALSE)</f>
        <v>#N/A</v>
      </c>
      <c r="S458" s="7"/>
      <c r="T458" s="43">
        <f t="shared" si="39"/>
        <v>0</v>
      </c>
      <c r="U458" s="18"/>
      <c r="V458" s="47">
        <f t="shared" si="40"/>
        <v>0</v>
      </c>
      <c r="W458" s="5"/>
      <c r="X458" s="5"/>
    </row>
    <row r="459" spans="1:24" x14ac:dyDescent="0.45">
      <c r="A459" s="7">
        <v>454</v>
      </c>
      <c r="B459" s="70" t="str">
        <f t="shared" si="41"/>
        <v/>
      </c>
      <c r="C459" s="24" t="str">
        <f t="shared" si="42"/>
        <v/>
      </c>
      <c r="D459" s="24" t="str">
        <f t="shared" si="43"/>
        <v/>
      </c>
      <c r="E459" s="24" t="str">
        <f t="shared" si="44"/>
        <v/>
      </c>
      <c r="F459" s="13"/>
      <c r="G459" s="13"/>
      <c r="H459" s="7"/>
      <c r="I459" s="5"/>
      <c r="J459" s="5"/>
      <c r="K459" s="5"/>
      <c r="L459" s="5"/>
      <c r="M459" s="5"/>
      <c r="N459" s="5"/>
      <c r="O459" s="5"/>
      <c r="P459" s="5"/>
      <c r="Q459" s="7"/>
      <c r="R459" s="61" t="e">
        <f>VLOOKUP(Q459,ตัดปีแสตมป์!$B$10:$F$1000,2,FALSE)</f>
        <v>#N/A</v>
      </c>
      <c r="S459" s="7"/>
      <c r="T459" s="43">
        <f t="shared" si="39"/>
        <v>0</v>
      </c>
      <c r="U459" s="18"/>
      <c r="V459" s="47">
        <f t="shared" si="40"/>
        <v>0</v>
      </c>
      <c r="W459" s="5"/>
      <c r="X459" s="5"/>
    </row>
    <row r="460" spans="1:24" x14ac:dyDescent="0.45">
      <c r="A460" s="7">
        <v>455</v>
      </c>
      <c r="B460" s="70" t="str">
        <f t="shared" si="41"/>
        <v/>
      </c>
      <c r="C460" s="24" t="str">
        <f t="shared" si="42"/>
        <v/>
      </c>
      <c r="D460" s="24" t="str">
        <f t="shared" si="43"/>
        <v/>
      </c>
      <c r="E460" s="24" t="str">
        <f t="shared" si="44"/>
        <v/>
      </c>
      <c r="F460" s="13"/>
      <c r="G460" s="13"/>
      <c r="H460" s="7"/>
      <c r="I460" s="5"/>
      <c r="J460" s="5"/>
      <c r="K460" s="5"/>
      <c r="L460" s="5"/>
      <c r="M460" s="5"/>
      <c r="N460" s="5"/>
      <c r="O460" s="5"/>
      <c r="P460" s="5"/>
      <c r="Q460" s="7"/>
      <c r="R460" s="61" t="e">
        <f>VLOOKUP(Q460,ตัดปีแสตมป์!$B$10:$F$1000,2,FALSE)</f>
        <v>#N/A</v>
      </c>
      <c r="S460" s="7"/>
      <c r="T460" s="43">
        <f t="shared" si="39"/>
        <v>0</v>
      </c>
      <c r="U460" s="18"/>
      <c r="V460" s="47">
        <f t="shared" si="40"/>
        <v>0</v>
      </c>
      <c r="W460" s="5"/>
      <c r="X460" s="5"/>
    </row>
    <row r="461" spans="1:24" x14ac:dyDescent="0.45">
      <c r="A461" s="7">
        <v>456</v>
      </c>
      <c r="B461" s="70" t="str">
        <f t="shared" si="41"/>
        <v/>
      </c>
      <c r="C461" s="24" t="str">
        <f t="shared" si="42"/>
        <v/>
      </c>
      <c r="D461" s="24" t="str">
        <f t="shared" si="43"/>
        <v/>
      </c>
      <c r="E461" s="24" t="str">
        <f t="shared" si="44"/>
        <v/>
      </c>
      <c r="F461" s="13"/>
      <c r="G461" s="13"/>
      <c r="H461" s="7"/>
      <c r="I461" s="5"/>
      <c r="J461" s="5"/>
      <c r="K461" s="5"/>
      <c r="L461" s="5"/>
      <c r="M461" s="5"/>
      <c r="N461" s="5"/>
      <c r="O461" s="5"/>
      <c r="P461" s="5"/>
      <c r="Q461" s="7"/>
      <c r="R461" s="61" t="e">
        <f>VLOOKUP(Q461,ตัดปีแสตมป์!$B$10:$F$1000,2,FALSE)</f>
        <v>#N/A</v>
      </c>
      <c r="S461" s="7"/>
      <c r="T461" s="43">
        <f t="shared" si="39"/>
        <v>0</v>
      </c>
      <c r="U461" s="18"/>
      <c r="V461" s="47">
        <f t="shared" si="40"/>
        <v>0</v>
      </c>
      <c r="W461" s="5"/>
      <c r="X461" s="5"/>
    </row>
    <row r="462" spans="1:24" x14ac:dyDescent="0.45">
      <c r="A462" s="7">
        <v>457</v>
      </c>
      <c r="B462" s="70" t="str">
        <f t="shared" si="41"/>
        <v/>
      </c>
      <c r="C462" s="24" t="str">
        <f t="shared" si="42"/>
        <v/>
      </c>
      <c r="D462" s="24" t="str">
        <f t="shared" si="43"/>
        <v/>
      </c>
      <c r="E462" s="24" t="str">
        <f t="shared" si="44"/>
        <v/>
      </c>
      <c r="F462" s="13"/>
      <c r="G462" s="13"/>
      <c r="H462" s="7"/>
      <c r="I462" s="5"/>
      <c r="J462" s="5"/>
      <c r="K462" s="5"/>
      <c r="L462" s="5"/>
      <c r="M462" s="5"/>
      <c r="N462" s="5"/>
      <c r="O462" s="5"/>
      <c r="P462" s="5"/>
      <c r="Q462" s="7"/>
      <c r="R462" s="61" t="e">
        <f>VLOOKUP(Q462,ตัดปีแสตมป์!$B$10:$F$1000,2,FALSE)</f>
        <v>#N/A</v>
      </c>
      <c r="S462" s="7"/>
      <c r="T462" s="43">
        <f t="shared" si="39"/>
        <v>0</v>
      </c>
      <c r="U462" s="18"/>
      <c r="V462" s="47">
        <f t="shared" si="40"/>
        <v>0</v>
      </c>
      <c r="W462" s="5"/>
      <c r="X462" s="5"/>
    </row>
    <row r="463" spans="1:24" x14ac:dyDescent="0.45">
      <c r="A463" s="7">
        <v>458</v>
      </c>
      <c r="B463" s="70" t="str">
        <f t="shared" si="41"/>
        <v/>
      </c>
      <c r="C463" s="24" t="str">
        <f t="shared" si="42"/>
        <v/>
      </c>
      <c r="D463" s="24" t="str">
        <f t="shared" si="43"/>
        <v/>
      </c>
      <c r="E463" s="24" t="str">
        <f t="shared" si="44"/>
        <v/>
      </c>
      <c r="F463" s="13"/>
      <c r="G463" s="13"/>
      <c r="H463" s="7"/>
      <c r="I463" s="5"/>
      <c r="J463" s="5"/>
      <c r="K463" s="5"/>
      <c r="L463" s="5"/>
      <c r="M463" s="5"/>
      <c r="N463" s="5"/>
      <c r="O463" s="5"/>
      <c r="P463" s="5"/>
      <c r="Q463" s="7"/>
      <c r="R463" s="61" t="e">
        <f>VLOOKUP(Q463,ตัดปีแสตมป์!$B$10:$F$1000,2,FALSE)</f>
        <v>#N/A</v>
      </c>
      <c r="S463" s="7"/>
      <c r="T463" s="43">
        <f t="shared" si="39"/>
        <v>0</v>
      </c>
      <c r="U463" s="18"/>
      <c r="V463" s="47">
        <f t="shared" si="40"/>
        <v>0</v>
      </c>
      <c r="W463" s="5"/>
      <c r="X463" s="5"/>
    </row>
    <row r="464" spans="1:24" x14ac:dyDescent="0.45">
      <c r="A464" s="7">
        <v>459</v>
      </c>
      <c r="B464" s="70" t="str">
        <f t="shared" si="41"/>
        <v/>
      </c>
      <c r="C464" s="24" t="str">
        <f t="shared" si="42"/>
        <v/>
      </c>
      <c r="D464" s="24" t="str">
        <f t="shared" si="43"/>
        <v/>
      </c>
      <c r="E464" s="24" t="str">
        <f t="shared" si="44"/>
        <v/>
      </c>
      <c r="F464" s="13"/>
      <c r="G464" s="13"/>
      <c r="H464" s="7"/>
      <c r="I464" s="5"/>
      <c r="J464" s="5"/>
      <c r="K464" s="5"/>
      <c r="L464" s="5"/>
      <c r="M464" s="5"/>
      <c r="N464" s="5"/>
      <c r="O464" s="5"/>
      <c r="P464" s="5"/>
      <c r="Q464" s="7"/>
      <c r="R464" s="61" t="e">
        <f>VLOOKUP(Q464,ตัดปีแสตมป์!$B$10:$F$1000,2,FALSE)</f>
        <v>#N/A</v>
      </c>
      <c r="S464" s="7"/>
      <c r="T464" s="43">
        <f t="shared" si="39"/>
        <v>0</v>
      </c>
      <c r="U464" s="18"/>
      <c r="V464" s="47">
        <f t="shared" si="40"/>
        <v>0</v>
      </c>
      <c r="W464" s="5"/>
      <c r="X464" s="5"/>
    </row>
    <row r="465" spans="1:24" x14ac:dyDescent="0.45">
      <c r="A465" s="7">
        <v>460</v>
      </c>
      <c r="B465" s="70" t="str">
        <f t="shared" si="41"/>
        <v/>
      </c>
      <c r="C465" s="24" t="str">
        <f t="shared" si="42"/>
        <v/>
      </c>
      <c r="D465" s="24" t="str">
        <f t="shared" si="43"/>
        <v/>
      </c>
      <c r="E465" s="24" t="str">
        <f t="shared" si="44"/>
        <v/>
      </c>
      <c r="F465" s="13"/>
      <c r="G465" s="13"/>
      <c r="H465" s="7"/>
      <c r="I465" s="5"/>
      <c r="J465" s="5"/>
      <c r="K465" s="5"/>
      <c r="L465" s="5"/>
      <c r="M465" s="5"/>
      <c r="N465" s="5"/>
      <c r="O465" s="5"/>
      <c r="P465" s="5"/>
      <c r="Q465" s="7"/>
      <c r="R465" s="61" t="e">
        <f>VLOOKUP(Q465,ตัดปีแสตมป์!$B$10:$F$1000,2,FALSE)</f>
        <v>#N/A</v>
      </c>
      <c r="S465" s="7"/>
      <c r="T465" s="43">
        <f t="shared" si="39"/>
        <v>0</v>
      </c>
      <c r="U465" s="18"/>
      <c r="V465" s="47">
        <f t="shared" si="40"/>
        <v>0</v>
      </c>
      <c r="W465" s="5"/>
      <c r="X465" s="5"/>
    </row>
    <row r="466" spans="1:24" x14ac:dyDescent="0.45">
      <c r="A466" s="7">
        <v>461</v>
      </c>
      <c r="B466" s="70" t="str">
        <f t="shared" si="41"/>
        <v/>
      </c>
      <c r="C466" s="24" t="str">
        <f t="shared" si="42"/>
        <v/>
      </c>
      <c r="D466" s="24" t="str">
        <f t="shared" si="43"/>
        <v/>
      </c>
      <c r="E466" s="24" t="str">
        <f t="shared" si="44"/>
        <v/>
      </c>
      <c r="F466" s="13"/>
      <c r="G466" s="13"/>
      <c r="H466" s="7"/>
      <c r="I466" s="5"/>
      <c r="J466" s="5"/>
      <c r="K466" s="5"/>
      <c r="L466" s="5"/>
      <c r="M466" s="5"/>
      <c r="N466" s="5"/>
      <c r="O466" s="5"/>
      <c r="P466" s="5"/>
      <c r="Q466" s="7"/>
      <c r="R466" s="61" t="e">
        <f>VLOOKUP(Q466,ตัดปีแสตมป์!$B$10:$F$1000,2,FALSE)</f>
        <v>#N/A</v>
      </c>
      <c r="S466" s="7"/>
      <c r="T466" s="43">
        <f t="shared" si="39"/>
        <v>0</v>
      </c>
      <c r="U466" s="18"/>
      <c r="V466" s="47">
        <f t="shared" si="40"/>
        <v>0</v>
      </c>
      <c r="W466" s="5"/>
      <c r="X466" s="5"/>
    </row>
    <row r="467" spans="1:24" x14ac:dyDescent="0.45">
      <c r="A467" s="7">
        <v>462</v>
      </c>
      <c r="B467" s="70" t="str">
        <f t="shared" si="41"/>
        <v/>
      </c>
      <c r="C467" s="24" t="str">
        <f t="shared" si="42"/>
        <v/>
      </c>
      <c r="D467" s="24" t="str">
        <f t="shared" si="43"/>
        <v/>
      </c>
      <c r="E467" s="24" t="str">
        <f t="shared" si="44"/>
        <v/>
      </c>
      <c r="F467" s="13"/>
      <c r="G467" s="13"/>
      <c r="H467" s="7"/>
      <c r="I467" s="5"/>
      <c r="J467" s="5"/>
      <c r="K467" s="5"/>
      <c r="L467" s="5"/>
      <c r="M467" s="5"/>
      <c r="N467" s="5"/>
      <c r="O467" s="5"/>
      <c r="P467" s="5"/>
      <c r="Q467" s="7"/>
      <c r="R467" s="61" t="e">
        <f>VLOOKUP(Q467,ตัดปีแสตมป์!$B$10:$F$1000,2,FALSE)</f>
        <v>#N/A</v>
      </c>
      <c r="S467" s="7"/>
      <c r="T467" s="43">
        <f t="shared" si="39"/>
        <v>0</v>
      </c>
      <c r="U467" s="18"/>
      <c r="V467" s="47">
        <f t="shared" si="40"/>
        <v>0</v>
      </c>
      <c r="W467" s="5"/>
      <c r="X467" s="5"/>
    </row>
    <row r="468" spans="1:24" x14ac:dyDescent="0.45">
      <c r="A468" s="7">
        <v>463</v>
      </c>
      <c r="B468" s="70" t="str">
        <f t="shared" si="41"/>
        <v/>
      </c>
      <c r="C468" s="24" t="str">
        <f t="shared" si="42"/>
        <v/>
      </c>
      <c r="D468" s="24" t="str">
        <f t="shared" si="43"/>
        <v/>
      </c>
      <c r="E468" s="24" t="str">
        <f t="shared" si="44"/>
        <v/>
      </c>
      <c r="F468" s="13"/>
      <c r="G468" s="13"/>
      <c r="H468" s="7"/>
      <c r="I468" s="5"/>
      <c r="J468" s="5"/>
      <c r="K468" s="5"/>
      <c r="L468" s="5"/>
      <c r="M468" s="5"/>
      <c r="N468" s="5"/>
      <c r="O468" s="5"/>
      <c r="P468" s="5"/>
      <c r="Q468" s="7"/>
      <c r="R468" s="61" t="e">
        <f>VLOOKUP(Q468,ตัดปีแสตมป์!$B$10:$F$1000,2,FALSE)</f>
        <v>#N/A</v>
      </c>
      <c r="S468" s="7"/>
      <c r="T468" s="43">
        <f t="shared" si="39"/>
        <v>0</v>
      </c>
      <c r="U468" s="18"/>
      <c r="V468" s="47">
        <f t="shared" si="40"/>
        <v>0</v>
      </c>
      <c r="W468" s="5"/>
      <c r="X468" s="5"/>
    </row>
    <row r="469" spans="1:24" x14ac:dyDescent="0.45">
      <c r="A469" s="7">
        <v>464</v>
      </c>
      <c r="B469" s="70" t="str">
        <f t="shared" si="41"/>
        <v/>
      </c>
      <c r="C469" s="24" t="str">
        <f t="shared" si="42"/>
        <v/>
      </c>
      <c r="D469" s="24" t="str">
        <f t="shared" si="43"/>
        <v/>
      </c>
      <c r="E469" s="24" t="str">
        <f t="shared" si="44"/>
        <v/>
      </c>
      <c r="F469" s="13"/>
      <c r="G469" s="13"/>
      <c r="H469" s="7"/>
      <c r="I469" s="5"/>
      <c r="J469" s="5"/>
      <c r="K469" s="5"/>
      <c r="L469" s="5"/>
      <c r="M469" s="5"/>
      <c r="N469" s="5"/>
      <c r="O469" s="5"/>
      <c r="P469" s="5"/>
      <c r="Q469" s="7"/>
      <c r="R469" s="61" t="e">
        <f>VLOOKUP(Q469,ตัดปีแสตมป์!$B$10:$F$1000,2,FALSE)</f>
        <v>#N/A</v>
      </c>
      <c r="S469" s="7"/>
      <c r="T469" s="43">
        <f t="shared" si="39"/>
        <v>0</v>
      </c>
      <c r="U469" s="18"/>
      <c r="V469" s="47">
        <f t="shared" si="40"/>
        <v>0</v>
      </c>
      <c r="W469" s="5"/>
      <c r="X469" s="5"/>
    </row>
    <row r="470" spans="1:24" x14ac:dyDescent="0.45">
      <c r="A470" s="7">
        <v>465</v>
      </c>
      <c r="B470" s="70" t="str">
        <f t="shared" si="41"/>
        <v/>
      </c>
      <c r="C470" s="24" t="str">
        <f t="shared" si="42"/>
        <v/>
      </c>
      <c r="D470" s="24" t="str">
        <f t="shared" si="43"/>
        <v/>
      </c>
      <c r="E470" s="24" t="str">
        <f t="shared" si="44"/>
        <v/>
      </c>
      <c r="F470" s="13"/>
      <c r="G470" s="13"/>
      <c r="H470" s="7"/>
      <c r="I470" s="5"/>
      <c r="J470" s="5"/>
      <c r="K470" s="5"/>
      <c r="L470" s="5"/>
      <c r="M470" s="5"/>
      <c r="N470" s="5"/>
      <c r="O470" s="5"/>
      <c r="P470" s="5"/>
      <c r="Q470" s="7"/>
      <c r="R470" s="61" t="e">
        <f>VLOOKUP(Q470,ตัดปีแสตมป์!$B$10:$F$1000,2,FALSE)</f>
        <v>#N/A</v>
      </c>
      <c r="S470" s="7"/>
      <c r="T470" s="43">
        <f t="shared" si="39"/>
        <v>0</v>
      </c>
      <c r="U470" s="18"/>
      <c r="V470" s="47">
        <f t="shared" si="40"/>
        <v>0</v>
      </c>
      <c r="W470" s="5"/>
      <c r="X470" s="5"/>
    </row>
    <row r="471" spans="1:24" x14ac:dyDescent="0.45">
      <c r="A471" s="7">
        <v>466</v>
      </c>
      <c r="B471" s="70" t="str">
        <f t="shared" si="41"/>
        <v/>
      </c>
      <c r="C471" s="24" t="str">
        <f t="shared" si="42"/>
        <v/>
      </c>
      <c r="D471" s="24" t="str">
        <f t="shared" si="43"/>
        <v/>
      </c>
      <c r="E471" s="24" t="str">
        <f t="shared" si="44"/>
        <v/>
      </c>
      <c r="F471" s="13"/>
      <c r="G471" s="13"/>
      <c r="H471" s="7"/>
      <c r="I471" s="5"/>
      <c r="J471" s="5"/>
      <c r="K471" s="5"/>
      <c r="L471" s="5"/>
      <c r="M471" s="5"/>
      <c r="N471" s="5"/>
      <c r="O471" s="5"/>
      <c r="P471" s="5"/>
      <c r="Q471" s="7"/>
      <c r="R471" s="61" t="e">
        <f>VLOOKUP(Q471,ตัดปีแสตมป์!$B$10:$F$1000,2,FALSE)</f>
        <v>#N/A</v>
      </c>
      <c r="S471" s="7"/>
      <c r="T471" s="43">
        <f t="shared" si="39"/>
        <v>0</v>
      </c>
      <c r="U471" s="18"/>
      <c r="V471" s="47">
        <f t="shared" si="40"/>
        <v>0</v>
      </c>
      <c r="W471" s="5"/>
      <c r="X471" s="5"/>
    </row>
    <row r="472" spans="1:24" x14ac:dyDescent="0.45">
      <c r="A472" s="7">
        <v>467</v>
      </c>
      <c r="B472" s="70" t="str">
        <f t="shared" si="41"/>
        <v/>
      </c>
      <c r="C472" s="24" t="str">
        <f t="shared" si="42"/>
        <v/>
      </c>
      <c r="D472" s="24" t="str">
        <f t="shared" si="43"/>
        <v/>
      </c>
      <c r="E472" s="24" t="str">
        <f t="shared" si="44"/>
        <v/>
      </c>
      <c r="F472" s="13"/>
      <c r="G472" s="13"/>
      <c r="H472" s="7"/>
      <c r="I472" s="5"/>
      <c r="J472" s="5"/>
      <c r="K472" s="5"/>
      <c r="L472" s="5"/>
      <c r="M472" s="5"/>
      <c r="N472" s="5"/>
      <c r="O472" s="5"/>
      <c r="P472" s="5"/>
      <c r="Q472" s="7"/>
      <c r="R472" s="61" t="e">
        <f>VLOOKUP(Q472,ตัดปีแสตมป์!$B$10:$F$1000,2,FALSE)</f>
        <v>#N/A</v>
      </c>
      <c r="S472" s="7"/>
      <c r="T472" s="43">
        <f t="shared" si="39"/>
        <v>0</v>
      </c>
      <c r="U472" s="18"/>
      <c r="V472" s="47">
        <f t="shared" si="40"/>
        <v>0</v>
      </c>
      <c r="W472" s="5"/>
      <c r="X472" s="5"/>
    </row>
    <row r="473" spans="1:24" x14ac:dyDescent="0.45">
      <c r="A473" s="7">
        <v>468</v>
      </c>
      <c r="B473" s="70" t="str">
        <f t="shared" si="41"/>
        <v/>
      </c>
      <c r="C473" s="24" t="str">
        <f t="shared" si="42"/>
        <v/>
      </c>
      <c r="D473" s="24" t="str">
        <f t="shared" si="43"/>
        <v/>
      </c>
      <c r="E473" s="24" t="str">
        <f t="shared" si="44"/>
        <v/>
      </c>
      <c r="F473" s="13"/>
      <c r="G473" s="13"/>
      <c r="H473" s="7"/>
      <c r="I473" s="5"/>
      <c r="J473" s="5"/>
      <c r="K473" s="5"/>
      <c r="L473" s="5"/>
      <c r="M473" s="5"/>
      <c r="N473" s="5"/>
      <c r="O473" s="5"/>
      <c r="P473" s="5"/>
      <c r="Q473" s="7"/>
      <c r="R473" s="61" t="e">
        <f>VLOOKUP(Q473,ตัดปีแสตมป์!$B$10:$F$1000,2,FALSE)</f>
        <v>#N/A</v>
      </c>
      <c r="S473" s="7"/>
      <c r="T473" s="43">
        <f t="shared" si="39"/>
        <v>0</v>
      </c>
      <c r="U473" s="18"/>
      <c r="V473" s="47">
        <f t="shared" si="40"/>
        <v>0</v>
      </c>
      <c r="W473" s="5"/>
      <c r="X473" s="5"/>
    </row>
    <row r="474" spans="1:24" x14ac:dyDescent="0.45">
      <c r="A474" s="7">
        <v>469</v>
      </c>
      <c r="B474" s="70" t="str">
        <f t="shared" si="41"/>
        <v/>
      </c>
      <c r="C474" s="24" t="str">
        <f t="shared" si="42"/>
        <v/>
      </c>
      <c r="D474" s="24" t="str">
        <f t="shared" si="43"/>
        <v/>
      </c>
      <c r="E474" s="24" t="str">
        <f t="shared" si="44"/>
        <v/>
      </c>
      <c r="F474" s="13"/>
      <c r="G474" s="13"/>
      <c r="H474" s="7"/>
      <c r="I474" s="5"/>
      <c r="J474" s="5"/>
      <c r="K474" s="5"/>
      <c r="L474" s="5"/>
      <c r="M474" s="5"/>
      <c r="N474" s="5"/>
      <c r="O474" s="5"/>
      <c r="P474" s="5"/>
      <c r="Q474" s="7"/>
      <c r="R474" s="61" t="e">
        <f>VLOOKUP(Q474,ตัดปีแสตมป์!$B$10:$F$1000,2,FALSE)</f>
        <v>#N/A</v>
      </c>
      <c r="S474" s="7"/>
      <c r="T474" s="43">
        <f t="shared" si="39"/>
        <v>0</v>
      </c>
      <c r="U474" s="18"/>
      <c r="V474" s="47">
        <f t="shared" si="40"/>
        <v>0</v>
      </c>
      <c r="W474" s="5"/>
      <c r="X474" s="5"/>
    </row>
    <row r="475" spans="1:24" x14ac:dyDescent="0.45">
      <c r="A475" s="7">
        <v>470</v>
      </c>
      <c r="B475" s="70" t="str">
        <f t="shared" si="41"/>
        <v/>
      </c>
      <c r="C475" s="24" t="str">
        <f t="shared" si="42"/>
        <v/>
      </c>
      <c r="D475" s="24" t="str">
        <f t="shared" si="43"/>
        <v/>
      </c>
      <c r="E475" s="24" t="str">
        <f t="shared" si="44"/>
        <v/>
      </c>
      <c r="F475" s="13"/>
      <c r="G475" s="13"/>
      <c r="H475" s="7"/>
      <c r="I475" s="5"/>
      <c r="J475" s="5"/>
      <c r="K475" s="5"/>
      <c r="L475" s="5"/>
      <c r="M475" s="5"/>
      <c r="N475" s="5"/>
      <c r="O475" s="5"/>
      <c r="P475" s="5"/>
      <c r="Q475" s="7"/>
      <c r="R475" s="61" t="e">
        <f>VLOOKUP(Q475,ตัดปีแสตมป์!$B$10:$F$1000,2,FALSE)</f>
        <v>#N/A</v>
      </c>
      <c r="S475" s="7"/>
      <c r="T475" s="43">
        <f t="shared" si="39"/>
        <v>0</v>
      </c>
      <c r="U475" s="18"/>
      <c r="V475" s="47">
        <f t="shared" si="40"/>
        <v>0</v>
      </c>
      <c r="W475" s="5"/>
      <c r="X475" s="5"/>
    </row>
    <row r="476" spans="1:24" x14ac:dyDescent="0.45">
      <c r="A476" s="7">
        <v>471</v>
      </c>
      <c r="B476" s="70" t="str">
        <f t="shared" si="41"/>
        <v/>
      </c>
      <c r="C476" s="24" t="str">
        <f t="shared" si="42"/>
        <v/>
      </c>
      <c r="D476" s="24" t="str">
        <f t="shared" si="43"/>
        <v/>
      </c>
      <c r="E476" s="24" t="str">
        <f t="shared" si="44"/>
        <v/>
      </c>
      <c r="F476" s="13"/>
      <c r="G476" s="13"/>
      <c r="H476" s="7"/>
      <c r="I476" s="5"/>
      <c r="J476" s="5"/>
      <c r="K476" s="5"/>
      <c r="L476" s="5"/>
      <c r="M476" s="5"/>
      <c r="N476" s="5"/>
      <c r="O476" s="5"/>
      <c r="P476" s="5"/>
      <c r="Q476" s="7"/>
      <c r="R476" s="61" t="e">
        <f>VLOOKUP(Q476,ตัดปีแสตมป์!$B$10:$F$1000,2,FALSE)</f>
        <v>#N/A</v>
      </c>
      <c r="S476" s="7"/>
      <c r="T476" s="43">
        <f t="shared" si="39"/>
        <v>0</v>
      </c>
      <c r="U476" s="18"/>
      <c r="V476" s="47">
        <f t="shared" si="40"/>
        <v>0</v>
      </c>
      <c r="W476" s="5"/>
      <c r="X476" s="5"/>
    </row>
    <row r="477" spans="1:24" x14ac:dyDescent="0.45">
      <c r="A477" s="7">
        <v>472</v>
      </c>
      <c r="B477" s="70" t="str">
        <f t="shared" si="41"/>
        <v/>
      </c>
      <c r="C477" s="24" t="str">
        <f t="shared" si="42"/>
        <v/>
      </c>
      <c r="D477" s="24" t="str">
        <f t="shared" si="43"/>
        <v/>
      </c>
      <c r="E477" s="24" t="str">
        <f t="shared" si="44"/>
        <v/>
      </c>
      <c r="F477" s="13"/>
      <c r="G477" s="13"/>
      <c r="H477" s="7"/>
      <c r="I477" s="5"/>
      <c r="J477" s="5"/>
      <c r="K477" s="5"/>
      <c r="L477" s="5"/>
      <c r="M477" s="5"/>
      <c r="N477" s="5"/>
      <c r="O477" s="5"/>
      <c r="P477" s="5"/>
      <c r="Q477" s="7"/>
      <c r="R477" s="61" t="e">
        <f>VLOOKUP(Q477,ตัดปีแสตมป์!$B$10:$F$1000,2,FALSE)</f>
        <v>#N/A</v>
      </c>
      <c r="S477" s="7"/>
      <c r="T477" s="43">
        <f t="shared" si="39"/>
        <v>0</v>
      </c>
      <c r="U477" s="18"/>
      <c r="V477" s="47">
        <f t="shared" si="40"/>
        <v>0</v>
      </c>
      <c r="W477" s="5"/>
      <c r="X477" s="5"/>
    </row>
    <row r="478" spans="1:24" x14ac:dyDescent="0.45">
      <c r="A478" s="7">
        <v>473</v>
      </c>
      <c r="B478" s="70" t="str">
        <f t="shared" si="41"/>
        <v/>
      </c>
      <c r="C478" s="24" t="str">
        <f t="shared" si="42"/>
        <v/>
      </c>
      <c r="D478" s="24" t="str">
        <f t="shared" si="43"/>
        <v/>
      </c>
      <c r="E478" s="24" t="str">
        <f t="shared" si="44"/>
        <v/>
      </c>
      <c r="F478" s="13"/>
      <c r="G478" s="13"/>
      <c r="H478" s="7"/>
      <c r="I478" s="5"/>
      <c r="J478" s="5"/>
      <c r="K478" s="5"/>
      <c r="L478" s="5"/>
      <c r="M478" s="5"/>
      <c r="N478" s="5"/>
      <c r="O478" s="5"/>
      <c r="P478" s="5"/>
      <c r="Q478" s="7"/>
      <c r="R478" s="61" t="e">
        <f>VLOOKUP(Q478,ตัดปีแสตมป์!$B$10:$F$1000,2,FALSE)</f>
        <v>#N/A</v>
      </c>
      <c r="S478" s="7"/>
      <c r="T478" s="43">
        <f t="shared" si="39"/>
        <v>0</v>
      </c>
      <c r="U478" s="18"/>
      <c r="V478" s="47">
        <f t="shared" si="40"/>
        <v>0</v>
      </c>
      <c r="W478" s="5"/>
      <c r="X478" s="5"/>
    </row>
    <row r="479" spans="1:24" ht="21" hidden="1" customHeight="1" x14ac:dyDescent="0.45">
      <c r="A479" s="7">
        <v>474</v>
      </c>
      <c r="B479" s="70" t="str">
        <f t="shared" si="41"/>
        <v/>
      </c>
      <c r="C479" s="24" t="str">
        <f t="shared" si="42"/>
        <v/>
      </c>
      <c r="D479" s="24" t="str">
        <f t="shared" si="43"/>
        <v/>
      </c>
      <c r="E479" s="24" t="str">
        <f t="shared" si="44"/>
        <v/>
      </c>
      <c r="F479" s="13"/>
      <c r="G479" s="13"/>
      <c r="H479" s="7"/>
      <c r="I479" s="5"/>
      <c r="J479" s="5"/>
      <c r="K479" s="5"/>
      <c r="L479" s="5"/>
      <c r="M479" s="5"/>
      <c r="N479" s="5"/>
      <c r="O479" s="5"/>
      <c r="P479" s="5"/>
      <c r="Q479" s="7"/>
      <c r="R479" s="61" t="e">
        <f>VLOOKUP(Q479,ตัดปีแสตมป์!$B$10:$F$1000,2,FALSE)</f>
        <v>#N/A</v>
      </c>
      <c r="S479" s="7"/>
      <c r="T479" s="43">
        <f t="shared" si="39"/>
        <v>0</v>
      </c>
      <c r="U479" s="18"/>
      <c r="V479" s="47">
        <f t="shared" si="40"/>
        <v>0</v>
      </c>
      <c r="W479" s="5"/>
      <c r="X479" s="5"/>
    </row>
    <row r="480" spans="1:24" x14ac:dyDescent="0.45">
      <c r="A480" s="7">
        <v>475</v>
      </c>
      <c r="B480" s="70" t="str">
        <f t="shared" si="41"/>
        <v/>
      </c>
      <c r="C480" s="24" t="str">
        <f t="shared" si="42"/>
        <v/>
      </c>
      <c r="D480" s="24" t="str">
        <f t="shared" si="43"/>
        <v/>
      </c>
      <c r="E480" s="24" t="str">
        <f t="shared" si="44"/>
        <v/>
      </c>
      <c r="F480" s="13"/>
      <c r="G480" s="13"/>
      <c r="H480" s="7"/>
      <c r="I480" s="5"/>
      <c r="J480" s="5"/>
      <c r="K480" s="5"/>
      <c r="L480" s="5"/>
      <c r="M480" s="5"/>
      <c r="N480" s="5"/>
      <c r="O480" s="5"/>
      <c r="P480" s="5"/>
      <c r="Q480" s="7"/>
      <c r="R480" s="61" t="e">
        <f>VLOOKUP(Q480,ตัดปีแสตมป์!$B$10:$F$1000,2,FALSE)</f>
        <v>#N/A</v>
      </c>
      <c r="S480" s="7"/>
      <c r="T480" s="43">
        <f t="shared" si="39"/>
        <v>0</v>
      </c>
      <c r="U480" s="18"/>
      <c r="V480" s="47">
        <f t="shared" si="40"/>
        <v>0</v>
      </c>
      <c r="W480" s="5"/>
      <c r="X480" s="5"/>
    </row>
    <row r="481" spans="1:24" x14ac:dyDescent="0.45">
      <c r="A481" s="7">
        <v>476</v>
      </c>
      <c r="B481" s="70" t="str">
        <f t="shared" si="41"/>
        <v/>
      </c>
      <c r="C481" s="24" t="str">
        <f t="shared" si="42"/>
        <v/>
      </c>
      <c r="D481" s="24" t="str">
        <f t="shared" si="43"/>
        <v/>
      </c>
      <c r="E481" s="24" t="str">
        <f t="shared" si="44"/>
        <v/>
      </c>
      <c r="F481" s="13"/>
      <c r="G481" s="13"/>
      <c r="H481" s="7"/>
      <c r="I481" s="5"/>
      <c r="J481" s="5"/>
      <c r="K481" s="5"/>
      <c r="L481" s="5"/>
      <c r="M481" s="5"/>
      <c r="N481" s="5"/>
      <c r="O481" s="5"/>
      <c r="P481" s="5"/>
      <c r="Q481" s="7"/>
      <c r="R481" s="61" t="e">
        <f>VLOOKUP(Q481,ตัดปีแสตมป์!$B$10:$F$1000,2,FALSE)</f>
        <v>#N/A</v>
      </c>
      <c r="S481" s="7"/>
      <c r="T481" s="43">
        <f t="shared" si="39"/>
        <v>0</v>
      </c>
      <c r="U481" s="18"/>
      <c r="V481" s="47">
        <f t="shared" si="40"/>
        <v>0</v>
      </c>
      <c r="W481" s="5"/>
      <c r="X481" s="5"/>
    </row>
    <row r="482" spans="1:24" x14ac:dyDescent="0.45">
      <c r="A482" s="7">
        <v>477</v>
      </c>
      <c r="B482" s="70" t="str">
        <f t="shared" si="41"/>
        <v/>
      </c>
      <c r="C482" s="24" t="str">
        <f t="shared" si="42"/>
        <v/>
      </c>
      <c r="D482" s="24" t="str">
        <f t="shared" si="43"/>
        <v/>
      </c>
      <c r="E482" s="24" t="str">
        <f t="shared" si="44"/>
        <v/>
      </c>
      <c r="F482" s="13"/>
      <c r="G482" s="13"/>
      <c r="H482" s="7"/>
      <c r="I482" s="5"/>
      <c r="J482" s="5"/>
      <c r="K482" s="5"/>
      <c r="L482" s="5"/>
      <c r="M482" s="5"/>
      <c r="N482" s="5"/>
      <c r="O482" s="5"/>
      <c r="P482" s="5"/>
      <c r="Q482" s="7"/>
      <c r="R482" s="61" t="e">
        <f>VLOOKUP(Q482,ตัดปีแสตมป์!$B$10:$F$1000,2,FALSE)</f>
        <v>#N/A</v>
      </c>
      <c r="S482" s="7"/>
      <c r="T482" s="43">
        <f t="shared" si="39"/>
        <v>0</v>
      </c>
      <c r="U482" s="18"/>
      <c r="V482" s="47">
        <f t="shared" si="40"/>
        <v>0</v>
      </c>
      <c r="W482" s="5"/>
      <c r="X482" s="5"/>
    </row>
    <row r="483" spans="1:24" x14ac:dyDescent="0.45">
      <c r="A483" s="7">
        <v>478</v>
      </c>
      <c r="B483" s="70" t="str">
        <f t="shared" si="41"/>
        <v/>
      </c>
      <c r="C483" s="24" t="str">
        <f t="shared" si="42"/>
        <v/>
      </c>
      <c r="D483" s="24" t="str">
        <f t="shared" si="43"/>
        <v/>
      </c>
      <c r="E483" s="24" t="str">
        <f t="shared" si="44"/>
        <v/>
      </c>
      <c r="F483" s="13"/>
      <c r="G483" s="13"/>
      <c r="H483" s="7"/>
      <c r="I483" s="5"/>
      <c r="J483" s="5"/>
      <c r="K483" s="5"/>
      <c r="L483" s="5"/>
      <c r="M483" s="5"/>
      <c r="N483" s="5"/>
      <c r="O483" s="5"/>
      <c r="P483" s="5"/>
      <c r="Q483" s="7"/>
      <c r="R483" s="61" t="e">
        <f>VLOOKUP(Q483,ตัดปีแสตมป์!$B$10:$F$1000,2,FALSE)</f>
        <v>#N/A</v>
      </c>
      <c r="S483" s="7"/>
      <c r="T483" s="43">
        <f t="shared" si="39"/>
        <v>0</v>
      </c>
      <c r="U483" s="18"/>
      <c r="V483" s="47">
        <f t="shared" si="40"/>
        <v>0</v>
      </c>
      <c r="W483" s="5"/>
      <c r="X483" s="5"/>
    </row>
    <row r="484" spans="1:24" x14ac:dyDescent="0.45">
      <c r="A484" s="7">
        <v>479</v>
      </c>
      <c r="B484" s="70" t="str">
        <f t="shared" si="41"/>
        <v/>
      </c>
      <c r="C484" s="24" t="str">
        <f t="shared" si="42"/>
        <v/>
      </c>
      <c r="D484" s="24" t="str">
        <f t="shared" si="43"/>
        <v/>
      </c>
      <c r="E484" s="24" t="str">
        <f t="shared" si="44"/>
        <v/>
      </c>
      <c r="F484" s="13"/>
      <c r="G484" s="13"/>
      <c r="H484" s="7"/>
      <c r="I484" s="5"/>
      <c r="J484" s="5"/>
      <c r="K484" s="5"/>
      <c r="L484" s="5"/>
      <c r="M484" s="5"/>
      <c r="N484" s="5"/>
      <c r="O484" s="5"/>
      <c r="P484" s="5"/>
      <c r="Q484" s="7"/>
      <c r="R484" s="61" t="e">
        <f>VLOOKUP(Q484,ตัดปีแสตมป์!$B$10:$F$1000,2,FALSE)</f>
        <v>#N/A</v>
      </c>
      <c r="S484" s="7"/>
      <c r="T484" s="43">
        <f t="shared" si="39"/>
        <v>0</v>
      </c>
      <c r="U484" s="18"/>
      <c r="V484" s="47">
        <f t="shared" si="40"/>
        <v>0</v>
      </c>
      <c r="W484" s="5"/>
      <c r="X484" s="5"/>
    </row>
    <row r="485" spans="1:24" x14ac:dyDescent="0.45">
      <c r="A485" s="7">
        <v>480</v>
      </c>
      <c r="B485" s="70" t="str">
        <f t="shared" si="41"/>
        <v/>
      </c>
      <c r="C485" s="24" t="str">
        <f t="shared" si="42"/>
        <v/>
      </c>
      <c r="D485" s="24" t="str">
        <f t="shared" si="43"/>
        <v/>
      </c>
      <c r="E485" s="24" t="str">
        <f t="shared" si="44"/>
        <v/>
      </c>
      <c r="F485" s="13"/>
      <c r="G485" s="13"/>
      <c r="H485" s="7"/>
      <c r="I485" s="5"/>
      <c r="J485" s="5"/>
      <c r="K485" s="5"/>
      <c r="L485" s="5"/>
      <c r="M485" s="5"/>
      <c r="N485" s="5"/>
      <c r="O485" s="5"/>
      <c r="P485" s="5"/>
      <c r="Q485" s="7"/>
      <c r="R485" s="61" t="e">
        <f>VLOOKUP(Q485,ตัดปีแสตมป์!$B$10:$F$1000,2,FALSE)</f>
        <v>#N/A</v>
      </c>
      <c r="S485" s="7"/>
      <c r="T485" s="43">
        <f t="shared" si="39"/>
        <v>0</v>
      </c>
      <c r="U485" s="18"/>
      <c r="V485" s="47">
        <f t="shared" si="40"/>
        <v>0</v>
      </c>
      <c r="W485" s="5"/>
      <c r="X485" s="5"/>
    </row>
    <row r="486" spans="1:24" x14ac:dyDescent="0.45">
      <c r="A486" s="7">
        <v>481</v>
      </c>
      <c r="B486" s="70" t="str">
        <f t="shared" si="41"/>
        <v/>
      </c>
      <c r="C486" s="24" t="str">
        <f t="shared" si="42"/>
        <v/>
      </c>
      <c r="D486" s="24" t="str">
        <f t="shared" si="43"/>
        <v/>
      </c>
      <c r="E486" s="24" t="str">
        <f t="shared" si="44"/>
        <v/>
      </c>
      <c r="F486" s="13"/>
      <c r="G486" s="13"/>
      <c r="H486" s="7"/>
      <c r="I486" s="5"/>
      <c r="J486" s="5"/>
      <c r="K486" s="5"/>
      <c r="L486" s="5"/>
      <c r="M486" s="5"/>
      <c r="N486" s="5"/>
      <c r="O486" s="5"/>
      <c r="P486" s="5"/>
      <c r="Q486" s="7"/>
      <c r="R486" s="61" t="e">
        <f>VLOOKUP(Q486,ตัดปีแสตมป์!$B$10:$F$1000,2,FALSE)</f>
        <v>#N/A</v>
      </c>
      <c r="S486" s="7"/>
      <c r="T486" s="43">
        <f t="shared" si="39"/>
        <v>0</v>
      </c>
      <c r="U486" s="18"/>
      <c r="V486" s="47">
        <f t="shared" si="40"/>
        <v>0</v>
      </c>
      <c r="W486" s="5"/>
      <c r="X486" s="5"/>
    </row>
    <row r="487" spans="1:24" x14ac:dyDescent="0.45">
      <c r="A487" s="7">
        <v>482</v>
      </c>
      <c r="B487" s="70" t="str">
        <f t="shared" si="41"/>
        <v/>
      </c>
      <c r="C487" s="24" t="str">
        <f t="shared" si="42"/>
        <v/>
      </c>
      <c r="D487" s="24" t="str">
        <f t="shared" si="43"/>
        <v/>
      </c>
      <c r="E487" s="24" t="str">
        <f t="shared" si="44"/>
        <v/>
      </c>
      <c r="F487" s="13"/>
      <c r="G487" s="13"/>
      <c r="H487" s="7"/>
      <c r="I487" s="5"/>
      <c r="J487" s="5"/>
      <c r="K487" s="5"/>
      <c r="L487" s="5"/>
      <c r="M487" s="5"/>
      <c r="N487" s="5"/>
      <c r="O487" s="5"/>
      <c r="P487" s="5"/>
      <c r="Q487" s="7"/>
      <c r="R487" s="61" t="e">
        <f>VLOOKUP(Q487,ตัดปีแสตมป์!$B$10:$F$1000,2,FALSE)</f>
        <v>#N/A</v>
      </c>
      <c r="S487" s="7"/>
      <c r="T487" s="43">
        <f t="shared" si="39"/>
        <v>0</v>
      </c>
      <c r="U487" s="18"/>
      <c r="V487" s="47">
        <f t="shared" si="40"/>
        <v>0</v>
      </c>
      <c r="W487" s="5"/>
      <c r="X487" s="5"/>
    </row>
    <row r="488" spans="1:24" x14ac:dyDescent="0.45">
      <c r="A488" s="7">
        <v>483</v>
      </c>
      <c r="B488" s="70" t="str">
        <f t="shared" si="41"/>
        <v/>
      </c>
      <c r="C488" s="24" t="str">
        <f t="shared" si="42"/>
        <v/>
      </c>
      <c r="D488" s="24" t="str">
        <f t="shared" si="43"/>
        <v/>
      </c>
      <c r="E488" s="24" t="str">
        <f t="shared" si="44"/>
        <v/>
      </c>
      <c r="F488" s="13"/>
      <c r="G488" s="13"/>
      <c r="H488" s="7"/>
      <c r="I488" s="5"/>
      <c r="J488" s="5"/>
      <c r="K488" s="5"/>
      <c r="L488" s="5"/>
      <c r="M488" s="5"/>
      <c r="N488" s="5"/>
      <c r="O488" s="5"/>
      <c r="P488" s="5"/>
      <c r="Q488" s="7"/>
      <c r="R488" s="61" t="e">
        <f>VLOOKUP(Q488,ตัดปีแสตมป์!$B$10:$F$1000,2,FALSE)</f>
        <v>#N/A</v>
      </c>
      <c r="S488" s="7"/>
      <c r="T488" s="43">
        <f t="shared" si="39"/>
        <v>0</v>
      </c>
      <c r="U488" s="18"/>
      <c r="V488" s="47">
        <f t="shared" si="40"/>
        <v>0</v>
      </c>
      <c r="W488" s="5"/>
      <c r="X488" s="5"/>
    </row>
    <row r="489" spans="1:24" x14ac:dyDescent="0.45">
      <c r="A489" s="7">
        <v>484</v>
      </c>
      <c r="B489" s="70" t="str">
        <f t="shared" si="41"/>
        <v/>
      </c>
      <c r="C489" s="24" t="str">
        <f t="shared" si="42"/>
        <v/>
      </c>
      <c r="D489" s="24" t="str">
        <f t="shared" si="43"/>
        <v/>
      </c>
      <c r="E489" s="24" t="str">
        <f t="shared" si="44"/>
        <v/>
      </c>
      <c r="F489" s="13"/>
      <c r="G489" s="13"/>
      <c r="H489" s="7"/>
      <c r="I489" s="5"/>
      <c r="J489" s="5"/>
      <c r="K489" s="5"/>
      <c r="L489" s="5"/>
      <c r="M489" s="5"/>
      <c r="N489" s="5"/>
      <c r="O489" s="5"/>
      <c r="P489" s="5"/>
      <c r="Q489" s="7"/>
      <c r="R489" s="61" t="e">
        <f>VLOOKUP(Q489,ตัดปีแสตมป์!$B$10:$F$1000,2,FALSE)</f>
        <v>#N/A</v>
      </c>
      <c r="S489" s="7"/>
      <c r="T489" s="43">
        <f t="shared" si="39"/>
        <v>0</v>
      </c>
      <c r="U489" s="18"/>
      <c r="V489" s="47">
        <f t="shared" si="40"/>
        <v>0</v>
      </c>
      <c r="W489" s="5"/>
      <c r="X489" s="5"/>
    </row>
    <row r="490" spans="1:24" x14ac:dyDescent="0.45">
      <c r="A490" s="7">
        <v>485</v>
      </c>
      <c r="B490" s="70" t="str">
        <f t="shared" si="41"/>
        <v/>
      </c>
      <c r="C490" s="24" t="str">
        <f t="shared" si="42"/>
        <v/>
      </c>
      <c r="D490" s="24" t="str">
        <f t="shared" si="43"/>
        <v/>
      </c>
      <c r="E490" s="24" t="str">
        <f t="shared" si="44"/>
        <v/>
      </c>
      <c r="F490" s="13"/>
      <c r="G490" s="13"/>
      <c r="H490" s="7"/>
      <c r="I490" s="5"/>
      <c r="J490" s="5"/>
      <c r="K490" s="5"/>
      <c r="L490" s="5"/>
      <c r="M490" s="5"/>
      <c r="N490" s="5"/>
      <c r="O490" s="5"/>
      <c r="P490" s="5"/>
      <c r="Q490" s="7"/>
      <c r="R490" s="61" t="e">
        <f>VLOOKUP(Q490,ตัดปีแสตมป์!$B$10:$F$1000,2,FALSE)</f>
        <v>#N/A</v>
      </c>
      <c r="S490" s="7"/>
      <c r="T490" s="43">
        <f t="shared" si="39"/>
        <v>0</v>
      </c>
      <c r="U490" s="18"/>
      <c r="V490" s="47">
        <f t="shared" si="40"/>
        <v>0</v>
      </c>
      <c r="W490" s="5"/>
      <c r="X490" s="5"/>
    </row>
    <row r="491" spans="1:24" x14ac:dyDescent="0.45">
      <c r="A491" s="7">
        <v>486</v>
      </c>
      <c r="B491" s="70" t="str">
        <f t="shared" si="41"/>
        <v/>
      </c>
      <c r="C491" s="24" t="str">
        <f t="shared" si="42"/>
        <v/>
      </c>
      <c r="D491" s="24" t="str">
        <f t="shared" si="43"/>
        <v/>
      </c>
      <c r="E491" s="24" t="str">
        <f t="shared" si="44"/>
        <v/>
      </c>
      <c r="F491" s="13"/>
      <c r="G491" s="13"/>
      <c r="H491" s="7"/>
      <c r="I491" s="5"/>
      <c r="J491" s="5"/>
      <c r="K491" s="5"/>
      <c r="L491" s="5"/>
      <c r="M491" s="5"/>
      <c r="N491" s="5"/>
      <c r="O491" s="5"/>
      <c r="P491" s="5"/>
      <c r="Q491" s="7"/>
      <c r="R491" s="61" t="e">
        <f>VLOOKUP(Q491,ตัดปีแสตมป์!$B$10:$F$1000,2,FALSE)</f>
        <v>#N/A</v>
      </c>
      <c r="S491" s="7"/>
      <c r="T491" s="43">
        <f t="shared" si="39"/>
        <v>0</v>
      </c>
      <c r="U491" s="18"/>
      <c r="V491" s="47">
        <f t="shared" si="40"/>
        <v>0</v>
      </c>
      <c r="W491" s="5"/>
      <c r="X491" s="5"/>
    </row>
    <row r="492" spans="1:24" x14ac:dyDescent="0.45">
      <c r="A492" s="7">
        <v>487</v>
      </c>
      <c r="B492" s="70" t="str">
        <f t="shared" si="41"/>
        <v/>
      </c>
      <c r="C492" s="24" t="str">
        <f t="shared" si="42"/>
        <v/>
      </c>
      <c r="D492" s="24" t="str">
        <f t="shared" si="43"/>
        <v/>
      </c>
      <c r="E492" s="24" t="str">
        <f t="shared" si="44"/>
        <v/>
      </c>
      <c r="F492" s="13"/>
      <c r="G492" s="13"/>
      <c r="H492" s="7"/>
      <c r="I492" s="5"/>
      <c r="J492" s="5"/>
      <c r="K492" s="5"/>
      <c r="L492" s="5"/>
      <c r="M492" s="5"/>
      <c r="N492" s="5"/>
      <c r="O492" s="5"/>
      <c r="P492" s="5"/>
      <c r="Q492" s="7"/>
      <c r="R492" s="61" t="e">
        <f>VLOOKUP(Q492,ตัดปีแสตมป์!$B$10:$F$1000,2,FALSE)</f>
        <v>#N/A</v>
      </c>
      <c r="S492" s="7"/>
      <c r="T492" s="43">
        <f t="shared" ref="T492:T555" si="45">S492*20000</f>
        <v>0</v>
      </c>
      <c r="U492" s="18"/>
      <c r="V492" s="47">
        <f t="shared" ref="V492:V555" si="46">T492*U492</f>
        <v>0</v>
      </c>
      <c r="W492" s="5"/>
      <c r="X492" s="5"/>
    </row>
    <row r="493" spans="1:24" x14ac:dyDescent="0.45">
      <c r="A493" s="7">
        <v>488</v>
      </c>
      <c r="B493" s="70" t="str">
        <f t="shared" si="41"/>
        <v/>
      </c>
      <c r="C493" s="24" t="str">
        <f t="shared" si="42"/>
        <v/>
      </c>
      <c r="D493" s="24" t="str">
        <f t="shared" si="43"/>
        <v/>
      </c>
      <c r="E493" s="24" t="str">
        <f t="shared" si="44"/>
        <v/>
      </c>
      <c r="F493" s="13"/>
      <c r="G493" s="13"/>
      <c r="H493" s="7"/>
      <c r="I493" s="5"/>
      <c r="J493" s="5"/>
      <c r="K493" s="5"/>
      <c r="L493" s="5"/>
      <c r="M493" s="5"/>
      <c r="N493" s="5"/>
      <c r="O493" s="5"/>
      <c r="P493" s="5"/>
      <c r="Q493" s="7"/>
      <c r="R493" s="61" t="e">
        <f>VLOOKUP(Q493,ตัดปีแสตมป์!$B$10:$F$1000,2,FALSE)</f>
        <v>#N/A</v>
      </c>
      <c r="S493" s="7"/>
      <c r="T493" s="43">
        <f t="shared" si="45"/>
        <v>0</v>
      </c>
      <c r="U493" s="18"/>
      <c r="V493" s="47">
        <f t="shared" si="46"/>
        <v>0</v>
      </c>
      <c r="W493" s="5"/>
      <c r="X493" s="5"/>
    </row>
    <row r="494" spans="1:24" x14ac:dyDescent="0.45">
      <c r="A494" s="7">
        <v>489</v>
      </c>
      <c r="B494" s="70" t="str">
        <f t="shared" si="41"/>
        <v/>
      </c>
      <c r="C494" s="24" t="str">
        <f t="shared" si="42"/>
        <v/>
      </c>
      <c r="D494" s="24" t="str">
        <f t="shared" si="43"/>
        <v/>
      </c>
      <c r="E494" s="24" t="str">
        <f t="shared" si="44"/>
        <v/>
      </c>
      <c r="F494" s="13"/>
      <c r="G494" s="13"/>
      <c r="H494" s="7"/>
      <c r="I494" s="5"/>
      <c r="J494" s="5"/>
      <c r="K494" s="5"/>
      <c r="L494" s="5"/>
      <c r="M494" s="5"/>
      <c r="N494" s="5"/>
      <c r="O494" s="5"/>
      <c r="P494" s="5"/>
      <c r="Q494" s="7"/>
      <c r="R494" s="61" t="e">
        <f>VLOOKUP(Q494,ตัดปีแสตมป์!$B$10:$F$1000,2,FALSE)</f>
        <v>#N/A</v>
      </c>
      <c r="S494" s="7"/>
      <c r="T494" s="43">
        <f t="shared" si="45"/>
        <v>0</v>
      </c>
      <c r="U494" s="18"/>
      <c r="V494" s="47">
        <f t="shared" si="46"/>
        <v>0</v>
      </c>
      <c r="W494" s="5"/>
      <c r="X494" s="5"/>
    </row>
    <row r="495" spans="1:24" x14ac:dyDescent="0.45">
      <c r="A495" s="7">
        <v>490</v>
      </c>
      <c r="B495" s="70" t="str">
        <f t="shared" si="41"/>
        <v/>
      </c>
      <c r="C495" s="24" t="str">
        <f t="shared" si="42"/>
        <v/>
      </c>
      <c r="D495" s="24" t="str">
        <f t="shared" si="43"/>
        <v/>
      </c>
      <c r="E495" s="24" t="str">
        <f t="shared" si="44"/>
        <v/>
      </c>
      <c r="F495" s="13"/>
      <c r="G495" s="13"/>
      <c r="H495" s="7"/>
      <c r="I495" s="5"/>
      <c r="J495" s="5"/>
      <c r="K495" s="5"/>
      <c r="L495" s="5"/>
      <c r="M495" s="5"/>
      <c r="N495" s="5"/>
      <c r="O495" s="5"/>
      <c r="P495" s="5"/>
      <c r="Q495" s="7"/>
      <c r="R495" s="61" t="e">
        <f>VLOOKUP(Q495,ตัดปีแสตมป์!$B$10:$F$1000,2,FALSE)</f>
        <v>#N/A</v>
      </c>
      <c r="S495" s="7"/>
      <c r="T495" s="43">
        <f t="shared" si="45"/>
        <v>0</v>
      </c>
      <c r="U495" s="18"/>
      <c r="V495" s="47">
        <f t="shared" si="46"/>
        <v>0</v>
      </c>
      <c r="W495" s="5"/>
      <c r="X495" s="5"/>
    </row>
    <row r="496" spans="1:24" x14ac:dyDescent="0.45">
      <c r="A496" s="7">
        <v>491</v>
      </c>
      <c r="B496" s="70" t="str">
        <f t="shared" si="41"/>
        <v/>
      </c>
      <c r="C496" s="24" t="str">
        <f t="shared" si="42"/>
        <v/>
      </c>
      <c r="D496" s="24" t="str">
        <f t="shared" si="43"/>
        <v/>
      </c>
      <c r="E496" s="24" t="str">
        <f t="shared" si="44"/>
        <v/>
      </c>
      <c r="F496" s="13"/>
      <c r="G496" s="13"/>
      <c r="H496" s="7"/>
      <c r="I496" s="5"/>
      <c r="J496" s="5"/>
      <c r="K496" s="5"/>
      <c r="L496" s="5"/>
      <c r="M496" s="5"/>
      <c r="N496" s="5"/>
      <c r="O496" s="5"/>
      <c r="P496" s="5"/>
      <c r="Q496" s="7"/>
      <c r="R496" s="61" t="e">
        <f>VLOOKUP(Q496,ตัดปีแสตมป์!$B$10:$F$1000,2,FALSE)</f>
        <v>#N/A</v>
      </c>
      <c r="S496" s="7"/>
      <c r="T496" s="43">
        <f t="shared" si="45"/>
        <v>0</v>
      </c>
      <c r="U496" s="18"/>
      <c r="V496" s="47">
        <f t="shared" si="46"/>
        <v>0</v>
      </c>
      <c r="W496" s="5"/>
      <c r="X496" s="5"/>
    </row>
    <row r="497" spans="1:24" x14ac:dyDescent="0.45">
      <c r="A497" s="7">
        <v>492</v>
      </c>
      <c r="B497" s="70" t="str">
        <f t="shared" si="41"/>
        <v/>
      </c>
      <c r="C497" s="24" t="str">
        <f t="shared" si="42"/>
        <v/>
      </c>
      <c r="D497" s="24" t="str">
        <f t="shared" si="43"/>
        <v/>
      </c>
      <c r="E497" s="24" t="str">
        <f t="shared" si="44"/>
        <v/>
      </c>
      <c r="F497" s="13"/>
      <c r="G497" s="13"/>
      <c r="H497" s="7"/>
      <c r="I497" s="5"/>
      <c r="J497" s="5"/>
      <c r="K497" s="5"/>
      <c r="L497" s="5"/>
      <c r="M497" s="5"/>
      <c r="N497" s="5"/>
      <c r="O497" s="5"/>
      <c r="P497" s="5"/>
      <c r="Q497" s="7"/>
      <c r="R497" s="61" t="e">
        <f>VLOOKUP(Q497,ตัดปีแสตมป์!$B$10:$F$1000,2,FALSE)</f>
        <v>#N/A</v>
      </c>
      <c r="S497" s="7"/>
      <c r="T497" s="43">
        <f t="shared" si="45"/>
        <v>0</v>
      </c>
      <c r="U497" s="18"/>
      <c r="V497" s="47">
        <f t="shared" si="46"/>
        <v>0</v>
      </c>
      <c r="W497" s="5"/>
      <c r="X497" s="5"/>
    </row>
    <row r="498" spans="1:24" x14ac:dyDescent="0.45">
      <c r="A498" s="7">
        <v>493</v>
      </c>
      <c r="B498" s="70" t="str">
        <f t="shared" si="41"/>
        <v/>
      </c>
      <c r="C498" s="24" t="str">
        <f t="shared" si="42"/>
        <v/>
      </c>
      <c r="D498" s="24" t="str">
        <f t="shared" si="43"/>
        <v/>
      </c>
      <c r="E498" s="24" t="str">
        <f t="shared" si="44"/>
        <v/>
      </c>
      <c r="F498" s="13"/>
      <c r="G498" s="13"/>
      <c r="H498" s="7"/>
      <c r="I498" s="5"/>
      <c r="J498" s="5"/>
      <c r="K498" s="5"/>
      <c r="L498" s="5"/>
      <c r="M498" s="5"/>
      <c r="N498" s="5"/>
      <c r="O498" s="5"/>
      <c r="P498" s="5"/>
      <c r="Q498" s="7"/>
      <c r="R498" s="61" t="e">
        <f>VLOOKUP(Q498,ตัดปีแสตมป์!$B$10:$F$1000,2,FALSE)</f>
        <v>#N/A</v>
      </c>
      <c r="S498" s="7"/>
      <c r="T498" s="43">
        <f t="shared" si="45"/>
        <v>0</v>
      </c>
      <c r="U498" s="18"/>
      <c r="V498" s="47">
        <f t="shared" si="46"/>
        <v>0</v>
      </c>
      <c r="W498" s="5"/>
      <c r="X498" s="5"/>
    </row>
    <row r="499" spans="1:24" x14ac:dyDescent="0.45">
      <c r="A499" s="7">
        <v>494</v>
      </c>
      <c r="B499" s="70" t="str">
        <f t="shared" si="41"/>
        <v/>
      </c>
      <c r="C499" s="24" t="str">
        <f t="shared" si="42"/>
        <v/>
      </c>
      <c r="D499" s="24" t="str">
        <f t="shared" si="43"/>
        <v/>
      </c>
      <c r="E499" s="24" t="str">
        <f t="shared" si="44"/>
        <v/>
      </c>
      <c r="F499" s="13"/>
      <c r="G499" s="13"/>
      <c r="H499" s="7"/>
      <c r="I499" s="5"/>
      <c r="J499" s="5"/>
      <c r="K499" s="5"/>
      <c r="L499" s="5"/>
      <c r="M499" s="5"/>
      <c r="N499" s="5"/>
      <c r="O499" s="5"/>
      <c r="P499" s="5"/>
      <c r="Q499" s="7"/>
      <c r="R499" s="61" t="e">
        <f>VLOOKUP(Q499,ตัดปีแสตมป์!$B$10:$F$1000,2,FALSE)</f>
        <v>#N/A</v>
      </c>
      <c r="S499" s="7"/>
      <c r="T499" s="43">
        <f t="shared" si="45"/>
        <v>0</v>
      </c>
      <c r="U499" s="18"/>
      <c r="V499" s="47">
        <f t="shared" si="46"/>
        <v>0</v>
      </c>
      <c r="W499" s="5"/>
      <c r="X499" s="5"/>
    </row>
    <row r="500" spans="1:24" x14ac:dyDescent="0.45">
      <c r="A500" s="7">
        <v>495</v>
      </c>
      <c r="B500" s="70" t="str">
        <f t="shared" si="41"/>
        <v/>
      </c>
      <c r="C500" s="24" t="str">
        <f t="shared" si="42"/>
        <v/>
      </c>
      <c r="D500" s="24" t="str">
        <f t="shared" si="43"/>
        <v/>
      </c>
      <c r="E500" s="24" t="str">
        <f t="shared" si="44"/>
        <v/>
      </c>
      <c r="F500" s="13"/>
      <c r="G500" s="13"/>
      <c r="H500" s="7"/>
      <c r="I500" s="5"/>
      <c r="J500" s="5"/>
      <c r="K500" s="5"/>
      <c r="L500" s="5"/>
      <c r="M500" s="5"/>
      <c r="N500" s="5"/>
      <c r="O500" s="5"/>
      <c r="P500" s="5"/>
      <c r="Q500" s="7"/>
      <c r="R500" s="61" t="e">
        <f>VLOOKUP(Q500,ตัดปีแสตมป์!$B$10:$F$1000,2,FALSE)</f>
        <v>#N/A</v>
      </c>
      <c r="S500" s="7"/>
      <c r="T500" s="43">
        <f t="shared" si="45"/>
        <v>0</v>
      </c>
      <c r="U500" s="18"/>
      <c r="V500" s="47">
        <f t="shared" si="46"/>
        <v>0</v>
      </c>
      <c r="W500" s="5"/>
      <c r="X500" s="5"/>
    </row>
    <row r="501" spans="1:24" x14ac:dyDescent="0.45">
      <c r="A501" s="7">
        <v>496</v>
      </c>
      <c r="B501" s="70" t="str">
        <f t="shared" si="41"/>
        <v/>
      </c>
      <c r="C501" s="24" t="str">
        <f t="shared" si="42"/>
        <v/>
      </c>
      <c r="D501" s="24" t="str">
        <f t="shared" si="43"/>
        <v/>
      </c>
      <c r="E501" s="24" t="str">
        <f t="shared" si="44"/>
        <v/>
      </c>
      <c r="F501" s="13"/>
      <c r="G501" s="13"/>
      <c r="H501" s="7"/>
      <c r="I501" s="5"/>
      <c r="J501" s="5"/>
      <c r="K501" s="5"/>
      <c r="L501" s="5"/>
      <c r="M501" s="5"/>
      <c r="N501" s="5"/>
      <c r="O501" s="5"/>
      <c r="P501" s="5"/>
      <c r="Q501" s="7"/>
      <c r="R501" s="61" t="e">
        <f>VLOOKUP(Q501,ตัดปีแสตมป์!$B$10:$F$1000,2,FALSE)</f>
        <v>#N/A</v>
      </c>
      <c r="S501" s="7"/>
      <c r="T501" s="43">
        <f t="shared" si="45"/>
        <v>0</v>
      </c>
      <c r="U501" s="18"/>
      <c r="V501" s="47">
        <f t="shared" si="46"/>
        <v>0</v>
      </c>
      <c r="W501" s="5"/>
      <c r="X501" s="5"/>
    </row>
    <row r="502" spans="1:24" x14ac:dyDescent="0.45">
      <c r="A502" s="7">
        <v>497</v>
      </c>
      <c r="B502" s="70" t="str">
        <f t="shared" si="41"/>
        <v/>
      </c>
      <c r="C502" s="24" t="str">
        <f t="shared" si="42"/>
        <v/>
      </c>
      <c r="D502" s="24" t="str">
        <f t="shared" si="43"/>
        <v/>
      </c>
      <c r="E502" s="24" t="str">
        <f t="shared" si="44"/>
        <v/>
      </c>
      <c r="F502" s="13"/>
      <c r="G502" s="13"/>
      <c r="H502" s="7"/>
      <c r="I502" s="5"/>
      <c r="J502" s="5"/>
      <c r="K502" s="5"/>
      <c r="L502" s="5"/>
      <c r="M502" s="5"/>
      <c r="N502" s="5"/>
      <c r="O502" s="5"/>
      <c r="P502" s="5"/>
      <c r="Q502" s="7"/>
      <c r="R502" s="61" t="e">
        <f>VLOOKUP(Q502,ตัดปีแสตมป์!$B$10:$F$1000,2,FALSE)</f>
        <v>#N/A</v>
      </c>
      <c r="S502" s="7"/>
      <c r="T502" s="43">
        <f t="shared" si="45"/>
        <v>0</v>
      </c>
      <c r="U502" s="18"/>
      <c r="V502" s="47">
        <f t="shared" si="46"/>
        <v>0</v>
      </c>
      <c r="W502" s="5"/>
      <c r="X502" s="5"/>
    </row>
    <row r="503" spans="1:24" x14ac:dyDescent="0.45">
      <c r="A503" s="7">
        <v>498</v>
      </c>
      <c r="B503" s="70" t="str">
        <f t="shared" si="41"/>
        <v/>
      </c>
      <c r="C503" s="24" t="str">
        <f t="shared" si="42"/>
        <v/>
      </c>
      <c r="D503" s="24" t="str">
        <f t="shared" si="43"/>
        <v/>
      </c>
      <c r="E503" s="24" t="str">
        <f t="shared" si="44"/>
        <v/>
      </c>
      <c r="F503" s="13"/>
      <c r="G503" s="13"/>
      <c r="H503" s="7"/>
      <c r="I503" s="5"/>
      <c r="J503" s="5"/>
      <c r="K503" s="5"/>
      <c r="L503" s="5"/>
      <c r="M503" s="5"/>
      <c r="N503" s="5"/>
      <c r="O503" s="5"/>
      <c r="P503" s="5"/>
      <c r="Q503" s="7"/>
      <c r="R503" s="61" t="e">
        <f>VLOOKUP(Q503,ตัดปีแสตมป์!$B$10:$F$1000,2,FALSE)</f>
        <v>#N/A</v>
      </c>
      <c r="S503" s="7"/>
      <c r="T503" s="43">
        <f t="shared" si="45"/>
        <v>0</v>
      </c>
      <c r="U503" s="18"/>
      <c r="V503" s="47">
        <f t="shared" si="46"/>
        <v>0</v>
      </c>
      <c r="W503" s="5"/>
      <c r="X503" s="5"/>
    </row>
    <row r="504" spans="1:24" x14ac:dyDescent="0.45">
      <c r="A504" s="7">
        <v>499</v>
      </c>
      <c r="B504" s="70" t="str">
        <f t="shared" si="41"/>
        <v/>
      </c>
      <c r="C504" s="24" t="str">
        <f t="shared" si="42"/>
        <v/>
      </c>
      <c r="D504" s="24" t="str">
        <f t="shared" si="43"/>
        <v/>
      </c>
      <c r="E504" s="24" t="str">
        <f t="shared" si="44"/>
        <v/>
      </c>
      <c r="F504" s="13"/>
      <c r="G504" s="13"/>
      <c r="H504" s="7"/>
      <c r="I504" s="5"/>
      <c r="J504" s="5"/>
      <c r="K504" s="5"/>
      <c r="L504" s="5"/>
      <c r="M504" s="5"/>
      <c r="N504" s="5"/>
      <c r="O504" s="5"/>
      <c r="P504" s="5"/>
      <c r="Q504" s="7"/>
      <c r="R504" s="61" t="e">
        <f>VLOOKUP(Q504,ตัดปีแสตมป์!$B$10:$F$1000,2,FALSE)</f>
        <v>#N/A</v>
      </c>
      <c r="S504" s="7"/>
      <c r="T504" s="43">
        <f t="shared" si="45"/>
        <v>0</v>
      </c>
      <c r="U504" s="18"/>
      <c r="V504" s="47">
        <f t="shared" si="46"/>
        <v>0</v>
      </c>
      <c r="W504" s="5"/>
      <c r="X504" s="5"/>
    </row>
    <row r="505" spans="1:24" x14ac:dyDescent="0.45">
      <c r="A505" s="7">
        <v>500</v>
      </c>
      <c r="B505" s="70" t="str">
        <f t="shared" si="41"/>
        <v/>
      </c>
      <c r="C505" s="24" t="str">
        <f t="shared" si="42"/>
        <v/>
      </c>
      <c r="D505" s="24" t="str">
        <f t="shared" si="43"/>
        <v/>
      </c>
      <c r="E505" s="24" t="str">
        <f t="shared" si="44"/>
        <v/>
      </c>
      <c r="F505" s="13"/>
      <c r="G505" s="13"/>
      <c r="H505" s="7"/>
      <c r="I505" s="5"/>
      <c r="J505" s="5"/>
      <c r="K505" s="5"/>
      <c r="L505" s="5"/>
      <c r="M505" s="5"/>
      <c r="N505" s="5"/>
      <c r="O505" s="5"/>
      <c r="P505" s="5"/>
      <c r="Q505" s="7"/>
      <c r="R505" s="61" t="e">
        <f>VLOOKUP(Q505,ตัดปีแสตมป์!$B$10:$F$1000,2,FALSE)</f>
        <v>#N/A</v>
      </c>
      <c r="S505" s="7"/>
      <c r="T505" s="43">
        <f t="shared" si="45"/>
        <v>0</v>
      </c>
      <c r="U505" s="18"/>
      <c r="V505" s="47">
        <f t="shared" si="46"/>
        <v>0</v>
      </c>
      <c r="W505" s="5"/>
      <c r="X505" s="5"/>
    </row>
    <row r="506" spans="1:24" x14ac:dyDescent="0.45">
      <c r="A506" s="7">
        <v>501</v>
      </c>
      <c r="B506" s="70" t="str">
        <f t="shared" si="41"/>
        <v/>
      </c>
      <c r="C506" s="24" t="str">
        <f t="shared" si="42"/>
        <v/>
      </c>
      <c r="D506" s="24" t="str">
        <f t="shared" si="43"/>
        <v/>
      </c>
      <c r="E506" s="24" t="str">
        <f t="shared" si="44"/>
        <v/>
      </c>
      <c r="F506" s="13"/>
      <c r="G506" s="13"/>
      <c r="H506" s="7"/>
      <c r="I506" s="5"/>
      <c r="J506" s="5"/>
      <c r="K506" s="5"/>
      <c r="L506" s="5"/>
      <c r="M506" s="5"/>
      <c r="N506" s="5"/>
      <c r="O506" s="5"/>
      <c r="P506" s="5"/>
      <c r="Q506" s="7"/>
      <c r="R506" s="61" t="e">
        <f>VLOOKUP(Q506,ตัดปีแสตมป์!$B$10:$F$1000,2,FALSE)</f>
        <v>#N/A</v>
      </c>
      <c r="S506" s="7"/>
      <c r="T506" s="43">
        <f t="shared" si="45"/>
        <v>0</v>
      </c>
      <c r="U506" s="18"/>
      <c r="V506" s="47">
        <f t="shared" si="46"/>
        <v>0</v>
      </c>
      <c r="W506" s="5"/>
      <c r="X506" s="5"/>
    </row>
    <row r="507" spans="1:24" x14ac:dyDescent="0.45">
      <c r="A507" s="7">
        <v>502</v>
      </c>
      <c r="B507" s="70" t="str">
        <f t="shared" si="41"/>
        <v/>
      </c>
      <c r="C507" s="24" t="str">
        <f t="shared" si="42"/>
        <v/>
      </c>
      <c r="D507" s="24" t="str">
        <f t="shared" si="43"/>
        <v/>
      </c>
      <c r="E507" s="24" t="str">
        <f t="shared" si="44"/>
        <v/>
      </c>
      <c r="F507" s="13"/>
      <c r="G507" s="13"/>
      <c r="H507" s="7"/>
      <c r="I507" s="5"/>
      <c r="J507" s="5"/>
      <c r="K507" s="5"/>
      <c r="L507" s="5"/>
      <c r="M507" s="5"/>
      <c r="N507" s="5"/>
      <c r="O507" s="5"/>
      <c r="P507" s="5"/>
      <c r="Q507" s="7"/>
      <c r="R507" s="61" t="e">
        <f>VLOOKUP(Q507,ตัดปีแสตมป์!$B$10:$F$1000,2,FALSE)</f>
        <v>#N/A</v>
      </c>
      <c r="S507" s="7"/>
      <c r="T507" s="43">
        <f t="shared" si="45"/>
        <v>0</v>
      </c>
      <c r="U507" s="18"/>
      <c r="V507" s="47">
        <f t="shared" si="46"/>
        <v>0</v>
      </c>
      <c r="W507" s="5"/>
      <c r="X507" s="5"/>
    </row>
    <row r="508" spans="1:24" x14ac:dyDescent="0.45">
      <c r="A508" s="7">
        <v>503</v>
      </c>
      <c r="B508" s="70" t="str">
        <f t="shared" si="41"/>
        <v/>
      </c>
      <c r="C508" s="24" t="str">
        <f t="shared" si="42"/>
        <v/>
      </c>
      <c r="D508" s="24" t="str">
        <f t="shared" si="43"/>
        <v/>
      </c>
      <c r="E508" s="24" t="str">
        <f t="shared" si="44"/>
        <v/>
      </c>
      <c r="F508" s="13"/>
      <c r="G508" s="13"/>
      <c r="H508" s="7"/>
      <c r="I508" s="5"/>
      <c r="J508" s="5"/>
      <c r="K508" s="5"/>
      <c r="L508" s="5"/>
      <c r="M508" s="5"/>
      <c r="N508" s="5"/>
      <c r="O508" s="5"/>
      <c r="P508" s="5"/>
      <c r="Q508" s="7"/>
      <c r="R508" s="61" t="e">
        <f>VLOOKUP(Q508,ตัดปีแสตมป์!$B$10:$F$1000,2,FALSE)</f>
        <v>#N/A</v>
      </c>
      <c r="S508" s="7"/>
      <c r="T508" s="43">
        <f t="shared" si="45"/>
        <v>0</v>
      </c>
      <c r="U508" s="18"/>
      <c r="V508" s="47">
        <f t="shared" si="46"/>
        <v>0</v>
      </c>
      <c r="W508" s="5"/>
      <c r="X508" s="5"/>
    </row>
    <row r="509" spans="1:24" x14ac:dyDescent="0.45">
      <c r="A509" s="7">
        <v>504</v>
      </c>
      <c r="B509" s="70" t="str">
        <f t="shared" si="41"/>
        <v/>
      </c>
      <c r="C509" s="24" t="str">
        <f t="shared" si="42"/>
        <v/>
      </c>
      <c r="D509" s="24" t="str">
        <f t="shared" si="43"/>
        <v/>
      </c>
      <c r="E509" s="24" t="str">
        <f t="shared" si="44"/>
        <v/>
      </c>
      <c r="F509" s="13"/>
      <c r="G509" s="13"/>
      <c r="H509" s="7"/>
      <c r="I509" s="5"/>
      <c r="J509" s="5"/>
      <c r="K509" s="5"/>
      <c r="L509" s="5"/>
      <c r="M509" s="5"/>
      <c r="N509" s="5"/>
      <c r="O509" s="5"/>
      <c r="P509" s="5"/>
      <c r="Q509" s="7"/>
      <c r="R509" s="61" t="e">
        <f>VLOOKUP(Q509,ตัดปีแสตมป์!$B$10:$F$1000,2,FALSE)</f>
        <v>#N/A</v>
      </c>
      <c r="S509" s="7"/>
      <c r="T509" s="43">
        <f t="shared" si="45"/>
        <v>0</v>
      </c>
      <c r="U509" s="18"/>
      <c r="V509" s="47">
        <f t="shared" si="46"/>
        <v>0</v>
      </c>
      <c r="W509" s="5"/>
      <c r="X509" s="5"/>
    </row>
    <row r="510" spans="1:24" x14ac:dyDescent="0.45">
      <c r="A510" s="7">
        <v>505</v>
      </c>
      <c r="B510" s="70" t="str">
        <f t="shared" si="41"/>
        <v/>
      </c>
      <c r="C510" s="24" t="str">
        <f t="shared" si="42"/>
        <v/>
      </c>
      <c r="D510" s="24" t="str">
        <f t="shared" si="43"/>
        <v/>
      </c>
      <c r="E510" s="24" t="str">
        <f t="shared" si="44"/>
        <v/>
      </c>
      <c r="F510" s="13"/>
      <c r="G510" s="13"/>
      <c r="H510" s="7"/>
      <c r="I510" s="5"/>
      <c r="J510" s="5"/>
      <c r="K510" s="5"/>
      <c r="L510" s="5"/>
      <c r="M510" s="5"/>
      <c r="N510" s="5"/>
      <c r="O510" s="5"/>
      <c r="P510" s="5"/>
      <c r="Q510" s="7"/>
      <c r="R510" s="61" t="e">
        <f>VLOOKUP(Q510,ตัดปีแสตมป์!$B$10:$F$1000,2,FALSE)</f>
        <v>#N/A</v>
      </c>
      <c r="S510" s="7"/>
      <c r="T510" s="43">
        <f t="shared" si="45"/>
        <v>0</v>
      </c>
      <c r="U510" s="18"/>
      <c r="V510" s="47">
        <f t="shared" si="46"/>
        <v>0</v>
      </c>
      <c r="W510" s="5"/>
      <c r="X510" s="5"/>
    </row>
    <row r="511" spans="1:24" x14ac:dyDescent="0.45">
      <c r="A511" s="7">
        <v>506</v>
      </c>
      <c r="B511" s="70" t="str">
        <f t="shared" si="41"/>
        <v/>
      </c>
      <c r="C511" s="24" t="str">
        <f t="shared" si="42"/>
        <v/>
      </c>
      <c r="D511" s="24" t="str">
        <f t="shared" si="43"/>
        <v/>
      </c>
      <c r="E511" s="24" t="str">
        <f t="shared" si="44"/>
        <v/>
      </c>
      <c r="F511" s="13"/>
      <c r="G511" s="13"/>
      <c r="H511" s="7"/>
      <c r="I511" s="5"/>
      <c r="J511" s="5"/>
      <c r="K511" s="5"/>
      <c r="L511" s="5"/>
      <c r="M511" s="5"/>
      <c r="N511" s="5"/>
      <c r="O511" s="5"/>
      <c r="P511" s="5"/>
      <c r="Q511" s="7"/>
      <c r="R511" s="61" t="e">
        <f>VLOOKUP(Q511,ตัดปีแสตมป์!$B$10:$F$1000,2,FALSE)</f>
        <v>#N/A</v>
      </c>
      <c r="S511" s="7"/>
      <c r="T511" s="43">
        <f t="shared" si="45"/>
        <v>0</v>
      </c>
      <c r="U511" s="18"/>
      <c r="V511" s="47">
        <f t="shared" si="46"/>
        <v>0</v>
      </c>
      <c r="W511" s="5"/>
      <c r="X511" s="5"/>
    </row>
    <row r="512" spans="1:24" x14ac:dyDescent="0.45">
      <c r="A512" s="7">
        <v>507</v>
      </c>
      <c r="B512" s="70" t="str">
        <f t="shared" si="41"/>
        <v/>
      </c>
      <c r="C512" s="24" t="str">
        <f t="shared" si="42"/>
        <v/>
      </c>
      <c r="D512" s="24" t="str">
        <f t="shared" si="43"/>
        <v/>
      </c>
      <c r="E512" s="24" t="str">
        <f t="shared" si="44"/>
        <v/>
      </c>
      <c r="F512" s="13"/>
      <c r="G512" s="13"/>
      <c r="H512" s="7"/>
      <c r="I512" s="5"/>
      <c r="J512" s="5"/>
      <c r="K512" s="5"/>
      <c r="L512" s="5"/>
      <c r="M512" s="5"/>
      <c r="N512" s="5"/>
      <c r="O512" s="5"/>
      <c r="P512" s="5"/>
      <c r="Q512" s="7"/>
      <c r="R512" s="61" t="e">
        <f>VLOOKUP(Q512,ตัดปีแสตมป์!$B$10:$F$1000,2,FALSE)</f>
        <v>#N/A</v>
      </c>
      <c r="S512" s="7"/>
      <c r="T512" s="43">
        <f t="shared" si="45"/>
        <v>0</v>
      </c>
      <c r="U512" s="18"/>
      <c r="V512" s="47">
        <f t="shared" si="46"/>
        <v>0</v>
      </c>
      <c r="W512" s="5"/>
      <c r="X512" s="5"/>
    </row>
    <row r="513" spans="1:24" x14ac:dyDescent="0.45">
      <c r="A513" s="7">
        <v>508</v>
      </c>
      <c r="B513" s="70" t="str">
        <f t="shared" si="41"/>
        <v/>
      </c>
      <c r="C513" s="24" t="str">
        <f t="shared" si="42"/>
        <v/>
      </c>
      <c r="D513" s="24" t="str">
        <f t="shared" si="43"/>
        <v/>
      </c>
      <c r="E513" s="24" t="str">
        <f t="shared" si="44"/>
        <v/>
      </c>
      <c r="F513" s="13"/>
      <c r="G513" s="13"/>
      <c r="H513" s="7"/>
      <c r="I513" s="5"/>
      <c r="J513" s="5"/>
      <c r="K513" s="5"/>
      <c r="L513" s="5"/>
      <c r="M513" s="5"/>
      <c r="N513" s="5"/>
      <c r="O513" s="5"/>
      <c r="P513" s="5"/>
      <c r="Q513" s="7"/>
      <c r="R513" s="61" t="e">
        <f>VLOOKUP(Q513,ตัดปีแสตมป์!$B$10:$F$1000,2,FALSE)</f>
        <v>#N/A</v>
      </c>
      <c r="S513" s="7"/>
      <c r="T513" s="43">
        <f t="shared" si="45"/>
        <v>0</v>
      </c>
      <c r="U513" s="18"/>
      <c r="V513" s="47">
        <f t="shared" si="46"/>
        <v>0</v>
      </c>
      <c r="W513" s="5"/>
      <c r="X513" s="5"/>
    </row>
    <row r="514" spans="1:24" x14ac:dyDescent="0.45">
      <c r="A514" s="7">
        <v>509</v>
      </c>
      <c r="B514" s="70" t="str">
        <f t="shared" si="41"/>
        <v/>
      </c>
      <c r="C514" s="24" t="str">
        <f t="shared" si="42"/>
        <v/>
      </c>
      <c r="D514" s="24" t="str">
        <f t="shared" si="43"/>
        <v/>
      </c>
      <c r="E514" s="24" t="str">
        <f t="shared" si="44"/>
        <v/>
      </c>
      <c r="F514" s="13"/>
      <c r="G514" s="13"/>
      <c r="H514" s="7"/>
      <c r="I514" s="5"/>
      <c r="J514" s="5"/>
      <c r="K514" s="5"/>
      <c r="L514" s="5"/>
      <c r="M514" s="5"/>
      <c r="N514" s="5"/>
      <c r="O514" s="5"/>
      <c r="P514" s="5"/>
      <c r="Q514" s="7"/>
      <c r="R514" s="61" t="e">
        <f>VLOOKUP(Q514,ตัดปีแสตมป์!$B$10:$F$1000,2,FALSE)</f>
        <v>#N/A</v>
      </c>
      <c r="S514" s="7"/>
      <c r="T514" s="43">
        <f t="shared" si="45"/>
        <v>0</v>
      </c>
      <c r="U514" s="18"/>
      <c r="V514" s="47">
        <f t="shared" si="46"/>
        <v>0</v>
      </c>
      <c r="W514" s="5"/>
      <c r="X514" s="5"/>
    </row>
    <row r="515" spans="1:24" ht="21" hidden="1" customHeight="1" x14ac:dyDescent="0.45">
      <c r="A515" s="7">
        <v>510</v>
      </c>
      <c r="B515" s="70" t="str">
        <f t="shared" si="41"/>
        <v/>
      </c>
      <c r="C515" s="24" t="str">
        <f t="shared" si="42"/>
        <v/>
      </c>
      <c r="D515" s="24" t="str">
        <f t="shared" si="43"/>
        <v/>
      </c>
      <c r="E515" s="24" t="str">
        <f t="shared" si="44"/>
        <v/>
      </c>
      <c r="F515" s="13"/>
      <c r="G515" s="13"/>
      <c r="H515" s="7"/>
      <c r="I515" s="5"/>
      <c r="J515" s="5"/>
      <c r="K515" s="5"/>
      <c r="L515" s="5"/>
      <c r="M515" s="5"/>
      <c r="N515" s="5"/>
      <c r="O515" s="5"/>
      <c r="P515" s="5"/>
      <c r="Q515" s="7"/>
      <c r="R515" s="61" t="e">
        <f>VLOOKUP(Q515,ตัดปีแสตมป์!$B$10:$F$1000,2,FALSE)</f>
        <v>#N/A</v>
      </c>
      <c r="S515" s="7"/>
      <c r="T515" s="43">
        <f t="shared" si="45"/>
        <v>0</v>
      </c>
      <c r="U515" s="18"/>
      <c r="V515" s="47">
        <f t="shared" si="46"/>
        <v>0</v>
      </c>
      <c r="W515" s="5"/>
      <c r="X515" s="5"/>
    </row>
    <row r="516" spans="1:24" x14ac:dyDescent="0.45">
      <c r="A516" s="7">
        <v>511</v>
      </c>
      <c r="B516" s="70" t="str">
        <f t="shared" si="41"/>
        <v/>
      </c>
      <c r="C516" s="24" t="str">
        <f t="shared" si="42"/>
        <v/>
      </c>
      <c r="D516" s="24" t="str">
        <f t="shared" si="43"/>
        <v/>
      </c>
      <c r="E516" s="24" t="str">
        <f t="shared" si="44"/>
        <v/>
      </c>
      <c r="F516" s="13"/>
      <c r="G516" s="13"/>
      <c r="H516" s="7"/>
      <c r="I516" s="5"/>
      <c r="J516" s="5"/>
      <c r="K516" s="5"/>
      <c r="L516" s="5"/>
      <c r="M516" s="5"/>
      <c r="N516" s="5"/>
      <c r="O516" s="5"/>
      <c r="P516" s="5"/>
      <c r="Q516" s="7"/>
      <c r="R516" s="61" t="e">
        <f>VLOOKUP(Q516,ตัดปีแสตมป์!$B$10:$F$1000,2,FALSE)</f>
        <v>#N/A</v>
      </c>
      <c r="S516" s="7"/>
      <c r="T516" s="43">
        <f t="shared" si="45"/>
        <v>0</v>
      </c>
      <c r="U516" s="18"/>
      <c r="V516" s="47">
        <f t="shared" si="46"/>
        <v>0</v>
      </c>
      <c r="W516" s="5"/>
      <c r="X516" s="5"/>
    </row>
    <row r="517" spans="1:24" x14ac:dyDescent="0.45">
      <c r="A517" s="7">
        <v>512</v>
      </c>
      <c r="B517" s="70" t="str">
        <f t="shared" si="41"/>
        <v/>
      </c>
      <c r="C517" s="24" t="str">
        <f t="shared" si="42"/>
        <v/>
      </c>
      <c r="D517" s="24" t="str">
        <f t="shared" si="43"/>
        <v/>
      </c>
      <c r="E517" s="24" t="str">
        <f t="shared" si="44"/>
        <v/>
      </c>
      <c r="F517" s="13"/>
      <c r="G517" s="13"/>
      <c r="H517" s="7"/>
      <c r="I517" s="5"/>
      <c r="J517" s="5"/>
      <c r="K517" s="5"/>
      <c r="L517" s="5"/>
      <c r="M517" s="5"/>
      <c r="N517" s="5"/>
      <c r="O517" s="5"/>
      <c r="P517" s="5"/>
      <c r="Q517" s="7"/>
      <c r="R517" s="61" t="e">
        <f>VLOOKUP(Q517,ตัดปีแสตมป์!$B$10:$F$1000,2,FALSE)</f>
        <v>#N/A</v>
      </c>
      <c r="S517" s="7"/>
      <c r="T517" s="43">
        <f t="shared" si="45"/>
        <v>0</v>
      </c>
      <c r="U517" s="18"/>
      <c r="V517" s="47">
        <f t="shared" si="46"/>
        <v>0</v>
      </c>
      <c r="W517" s="5"/>
      <c r="X517" s="5"/>
    </row>
    <row r="518" spans="1:24" x14ac:dyDescent="0.45">
      <c r="A518" s="7">
        <v>513</v>
      </c>
      <c r="B518" s="70" t="str">
        <f t="shared" si="41"/>
        <v/>
      </c>
      <c r="C518" s="24" t="str">
        <f t="shared" si="42"/>
        <v/>
      </c>
      <c r="D518" s="24" t="str">
        <f t="shared" si="43"/>
        <v/>
      </c>
      <c r="E518" s="24" t="str">
        <f t="shared" si="44"/>
        <v/>
      </c>
      <c r="F518" s="13"/>
      <c r="G518" s="13"/>
      <c r="H518" s="7"/>
      <c r="I518" s="5"/>
      <c r="J518" s="5"/>
      <c r="K518" s="5"/>
      <c r="L518" s="5"/>
      <c r="M518" s="5"/>
      <c r="N518" s="5"/>
      <c r="O518" s="5"/>
      <c r="P518" s="5"/>
      <c r="Q518" s="7"/>
      <c r="R518" s="61" t="e">
        <f>VLOOKUP(Q518,ตัดปีแสตมป์!$B$10:$F$1000,2,FALSE)</f>
        <v>#N/A</v>
      </c>
      <c r="S518" s="7"/>
      <c r="T518" s="43">
        <f t="shared" si="45"/>
        <v>0</v>
      </c>
      <c r="U518" s="18"/>
      <c r="V518" s="47">
        <f t="shared" si="46"/>
        <v>0</v>
      </c>
      <c r="W518" s="5"/>
      <c r="X518" s="5"/>
    </row>
    <row r="519" spans="1:24" x14ac:dyDescent="0.45">
      <c r="A519" s="7">
        <v>514</v>
      </c>
      <c r="B519" s="70" t="str">
        <f t="shared" ref="B519:B555" si="47">F519&amp;H519&amp;Q519</f>
        <v/>
      </c>
      <c r="C519" s="24" t="str">
        <f t="shared" ref="C519:C555" si="48">I519&amp;F519&amp;H519&amp;Q519</f>
        <v/>
      </c>
      <c r="D519" s="24" t="str">
        <f t="shared" ref="D519:D555" si="49">H519&amp;Q519</f>
        <v/>
      </c>
      <c r="E519" s="24" t="str">
        <f t="shared" ref="E519:E555" si="50">I519&amp;H519&amp;Q519</f>
        <v/>
      </c>
      <c r="F519" s="13"/>
      <c r="G519" s="13"/>
      <c r="H519" s="7"/>
      <c r="I519" s="5"/>
      <c r="J519" s="5"/>
      <c r="K519" s="5"/>
      <c r="L519" s="5"/>
      <c r="M519" s="5"/>
      <c r="N519" s="5"/>
      <c r="O519" s="5"/>
      <c r="P519" s="5"/>
      <c r="Q519" s="7"/>
      <c r="R519" s="61" t="e">
        <f>VLOOKUP(Q519,ตัดปีแสตมป์!$B$10:$F$1000,2,FALSE)</f>
        <v>#N/A</v>
      </c>
      <c r="S519" s="7"/>
      <c r="T519" s="43">
        <f t="shared" si="45"/>
        <v>0</v>
      </c>
      <c r="U519" s="18"/>
      <c r="V519" s="47">
        <f t="shared" si="46"/>
        <v>0</v>
      </c>
      <c r="W519" s="5"/>
      <c r="X519" s="5"/>
    </row>
    <row r="520" spans="1:24" x14ac:dyDescent="0.45">
      <c r="A520" s="7">
        <v>515</v>
      </c>
      <c r="B520" s="70" t="str">
        <f t="shared" si="47"/>
        <v/>
      </c>
      <c r="C520" s="24" t="str">
        <f t="shared" si="48"/>
        <v/>
      </c>
      <c r="D520" s="24" t="str">
        <f t="shared" si="49"/>
        <v/>
      </c>
      <c r="E520" s="24" t="str">
        <f t="shared" si="50"/>
        <v/>
      </c>
      <c r="F520" s="13"/>
      <c r="G520" s="13"/>
      <c r="H520" s="7"/>
      <c r="I520" s="5"/>
      <c r="J520" s="5"/>
      <c r="K520" s="5"/>
      <c r="L520" s="5"/>
      <c r="M520" s="5"/>
      <c r="N520" s="5"/>
      <c r="O520" s="5"/>
      <c r="P520" s="5"/>
      <c r="Q520" s="7"/>
      <c r="R520" s="61" t="e">
        <f>VLOOKUP(Q520,ตัดปีแสตมป์!$B$10:$F$1000,2,FALSE)</f>
        <v>#N/A</v>
      </c>
      <c r="S520" s="7"/>
      <c r="T520" s="43">
        <f t="shared" si="45"/>
        <v>0</v>
      </c>
      <c r="U520" s="18"/>
      <c r="V520" s="47">
        <f t="shared" si="46"/>
        <v>0</v>
      </c>
      <c r="W520" s="5"/>
      <c r="X520" s="5"/>
    </row>
    <row r="521" spans="1:24" x14ac:dyDescent="0.45">
      <c r="A521" s="7">
        <v>516</v>
      </c>
      <c r="B521" s="70" t="str">
        <f t="shared" si="47"/>
        <v/>
      </c>
      <c r="C521" s="24" t="str">
        <f t="shared" si="48"/>
        <v/>
      </c>
      <c r="D521" s="24" t="str">
        <f t="shared" si="49"/>
        <v/>
      </c>
      <c r="E521" s="24" t="str">
        <f t="shared" si="50"/>
        <v/>
      </c>
      <c r="F521" s="13"/>
      <c r="G521" s="13"/>
      <c r="H521" s="7"/>
      <c r="I521" s="5"/>
      <c r="J521" s="5"/>
      <c r="K521" s="5"/>
      <c r="L521" s="5"/>
      <c r="M521" s="5"/>
      <c r="N521" s="5"/>
      <c r="O521" s="5"/>
      <c r="P521" s="5"/>
      <c r="Q521" s="7"/>
      <c r="R521" s="61" t="e">
        <f>VLOOKUP(Q521,ตัดปีแสตมป์!$B$10:$F$1000,2,FALSE)</f>
        <v>#N/A</v>
      </c>
      <c r="S521" s="7"/>
      <c r="T521" s="43">
        <f t="shared" si="45"/>
        <v>0</v>
      </c>
      <c r="U521" s="18"/>
      <c r="V521" s="47">
        <f t="shared" si="46"/>
        <v>0</v>
      </c>
      <c r="W521" s="5"/>
      <c r="X521" s="5"/>
    </row>
    <row r="522" spans="1:24" x14ac:dyDescent="0.45">
      <c r="A522" s="7">
        <v>517</v>
      </c>
      <c r="B522" s="70" t="str">
        <f t="shared" si="47"/>
        <v/>
      </c>
      <c r="C522" s="24" t="str">
        <f t="shared" si="48"/>
        <v/>
      </c>
      <c r="D522" s="24" t="str">
        <f t="shared" si="49"/>
        <v/>
      </c>
      <c r="E522" s="24" t="str">
        <f t="shared" si="50"/>
        <v/>
      </c>
      <c r="F522" s="13"/>
      <c r="G522" s="13"/>
      <c r="H522" s="7"/>
      <c r="I522" s="5"/>
      <c r="J522" s="5"/>
      <c r="K522" s="5"/>
      <c r="L522" s="5"/>
      <c r="M522" s="5"/>
      <c r="N522" s="5"/>
      <c r="O522" s="5"/>
      <c r="P522" s="5"/>
      <c r="Q522" s="7"/>
      <c r="R522" s="61" t="e">
        <f>VLOOKUP(Q522,ตัดปีแสตมป์!$B$10:$F$1000,2,FALSE)</f>
        <v>#N/A</v>
      </c>
      <c r="S522" s="7"/>
      <c r="T522" s="43">
        <f t="shared" si="45"/>
        <v>0</v>
      </c>
      <c r="U522" s="18"/>
      <c r="V522" s="47">
        <f t="shared" si="46"/>
        <v>0</v>
      </c>
      <c r="W522" s="5"/>
      <c r="X522" s="5"/>
    </row>
    <row r="523" spans="1:24" x14ac:dyDescent="0.45">
      <c r="A523" s="7">
        <v>518</v>
      </c>
      <c r="B523" s="70" t="str">
        <f t="shared" si="47"/>
        <v/>
      </c>
      <c r="C523" s="24" t="str">
        <f t="shared" si="48"/>
        <v/>
      </c>
      <c r="D523" s="24" t="str">
        <f t="shared" si="49"/>
        <v/>
      </c>
      <c r="E523" s="24" t="str">
        <f t="shared" si="50"/>
        <v/>
      </c>
      <c r="F523" s="13"/>
      <c r="G523" s="13"/>
      <c r="H523" s="7"/>
      <c r="I523" s="5"/>
      <c r="J523" s="5"/>
      <c r="K523" s="5"/>
      <c r="L523" s="5"/>
      <c r="M523" s="5"/>
      <c r="N523" s="5"/>
      <c r="O523" s="5"/>
      <c r="P523" s="5"/>
      <c r="Q523" s="7"/>
      <c r="R523" s="61" t="e">
        <f>VLOOKUP(Q523,ตัดปีแสตมป์!$B$10:$F$1000,2,FALSE)</f>
        <v>#N/A</v>
      </c>
      <c r="S523" s="7"/>
      <c r="T523" s="43">
        <f t="shared" si="45"/>
        <v>0</v>
      </c>
      <c r="U523" s="18"/>
      <c r="V523" s="47">
        <f t="shared" si="46"/>
        <v>0</v>
      </c>
      <c r="W523" s="5"/>
      <c r="X523" s="5"/>
    </row>
    <row r="524" spans="1:24" x14ac:dyDescent="0.45">
      <c r="A524" s="7">
        <v>519</v>
      </c>
      <c r="B524" s="70" t="str">
        <f t="shared" si="47"/>
        <v/>
      </c>
      <c r="C524" s="24" t="str">
        <f t="shared" si="48"/>
        <v/>
      </c>
      <c r="D524" s="24" t="str">
        <f t="shared" si="49"/>
        <v/>
      </c>
      <c r="E524" s="24" t="str">
        <f t="shared" si="50"/>
        <v/>
      </c>
      <c r="F524" s="13"/>
      <c r="G524" s="13"/>
      <c r="H524" s="7"/>
      <c r="I524" s="5"/>
      <c r="J524" s="5"/>
      <c r="K524" s="5"/>
      <c r="L524" s="5"/>
      <c r="M524" s="5"/>
      <c r="N524" s="5"/>
      <c r="O524" s="5"/>
      <c r="P524" s="5"/>
      <c r="Q524" s="7"/>
      <c r="R524" s="61" t="e">
        <f>VLOOKUP(Q524,ตัดปีแสตมป์!$B$10:$F$1000,2,FALSE)</f>
        <v>#N/A</v>
      </c>
      <c r="S524" s="7"/>
      <c r="T524" s="43">
        <f t="shared" si="45"/>
        <v>0</v>
      </c>
      <c r="U524" s="18"/>
      <c r="V524" s="47">
        <f t="shared" si="46"/>
        <v>0</v>
      </c>
      <c r="W524" s="5"/>
      <c r="X524" s="5"/>
    </row>
    <row r="525" spans="1:24" x14ac:dyDescent="0.45">
      <c r="A525" s="7">
        <v>520</v>
      </c>
      <c r="B525" s="70" t="str">
        <f t="shared" si="47"/>
        <v/>
      </c>
      <c r="C525" s="24" t="str">
        <f t="shared" si="48"/>
        <v/>
      </c>
      <c r="D525" s="24" t="str">
        <f t="shared" si="49"/>
        <v/>
      </c>
      <c r="E525" s="24" t="str">
        <f t="shared" si="50"/>
        <v/>
      </c>
      <c r="F525" s="13"/>
      <c r="G525" s="13"/>
      <c r="H525" s="7"/>
      <c r="I525" s="5"/>
      <c r="J525" s="5"/>
      <c r="K525" s="5"/>
      <c r="L525" s="5"/>
      <c r="M525" s="5"/>
      <c r="N525" s="5"/>
      <c r="O525" s="5"/>
      <c r="P525" s="5"/>
      <c r="Q525" s="7"/>
      <c r="R525" s="61" t="e">
        <f>VLOOKUP(Q525,ตัดปีแสตมป์!$B$10:$F$1000,2,FALSE)</f>
        <v>#N/A</v>
      </c>
      <c r="S525" s="7"/>
      <c r="T525" s="43">
        <f t="shared" si="45"/>
        <v>0</v>
      </c>
      <c r="U525" s="18"/>
      <c r="V525" s="47">
        <f t="shared" si="46"/>
        <v>0</v>
      </c>
      <c r="W525" s="5"/>
      <c r="X525" s="5"/>
    </row>
    <row r="526" spans="1:24" x14ac:dyDescent="0.45">
      <c r="A526" s="7">
        <v>521</v>
      </c>
      <c r="B526" s="70" t="str">
        <f t="shared" si="47"/>
        <v/>
      </c>
      <c r="C526" s="24" t="str">
        <f t="shared" si="48"/>
        <v/>
      </c>
      <c r="D526" s="24" t="str">
        <f t="shared" si="49"/>
        <v/>
      </c>
      <c r="E526" s="24" t="str">
        <f t="shared" si="50"/>
        <v/>
      </c>
      <c r="F526" s="13"/>
      <c r="G526" s="13"/>
      <c r="H526" s="7"/>
      <c r="I526" s="5"/>
      <c r="J526" s="5"/>
      <c r="K526" s="5"/>
      <c r="L526" s="5"/>
      <c r="M526" s="5"/>
      <c r="N526" s="5"/>
      <c r="O526" s="5"/>
      <c r="P526" s="5"/>
      <c r="Q526" s="7"/>
      <c r="R526" s="61" t="e">
        <f>VLOOKUP(Q526,ตัดปีแสตมป์!$B$10:$F$1000,2,FALSE)</f>
        <v>#N/A</v>
      </c>
      <c r="S526" s="7"/>
      <c r="T526" s="43">
        <f t="shared" si="45"/>
        <v>0</v>
      </c>
      <c r="U526" s="18"/>
      <c r="V526" s="47">
        <f t="shared" si="46"/>
        <v>0</v>
      </c>
      <c r="W526" s="5"/>
      <c r="X526" s="5"/>
    </row>
    <row r="527" spans="1:24" x14ac:dyDescent="0.45">
      <c r="A527" s="7">
        <v>522</v>
      </c>
      <c r="B527" s="70" t="str">
        <f t="shared" si="47"/>
        <v/>
      </c>
      <c r="C527" s="24" t="str">
        <f t="shared" si="48"/>
        <v/>
      </c>
      <c r="D527" s="24" t="str">
        <f t="shared" si="49"/>
        <v/>
      </c>
      <c r="E527" s="24" t="str">
        <f t="shared" si="50"/>
        <v/>
      </c>
      <c r="F527" s="13"/>
      <c r="G527" s="13"/>
      <c r="H527" s="7"/>
      <c r="I527" s="5"/>
      <c r="J527" s="5"/>
      <c r="K527" s="5"/>
      <c r="L527" s="5"/>
      <c r="M527" s="5"/>
      <c r="N527" s="5"/>
      <c r="O527" s="5"/>
      <c r="P527" s="5"/>
      <c r="Q527" s="7"/>
      <c r="R527" s="61" t="e">
        <f>VLOOKUP(Q527,ตัดปีแสตมป์!$B$10:$F$1000,2,FALSE)</f>
        <v>#N/A</v>
      </c>
      <c r="S527" s="7"/>
      <c r="T527" s="43">
        <f t="shared" si="45"/>
        <v>0</v>
      </c>
      <c r="U527" s="18"/>
      <c r="V527" s="47">
        <f t="shared" si="46"/>
        <v>0</v>
      </c>
      <c r="W527" s="5"/>
      <c r="X527" s="5"/>
    </row>
    <row r="528" spans="1:24" x14ac:dyDescent="0.45">
      <c r="A528" s="7">
        <v>523</v>
      </c>
      <c r="B528" s="70" t="str">
        <f t="shared" si="47"/>
        <v/>
      </c>
      <c r="C528" s="24" t="str">
        <f t="shared" si="48"/>
        <v/>
      </c>
      <c r="D528" s="24" t="str">
        <f t="shared" si="49"/>
        <v/>
      </c>
      <c r="E528" s="24" t="str">
        <f t="shared" si="50"/>
        <v/>
      </c>
      <c r="F528" s="13"/>
      <c r="G528" s="13"/>
      <c r="H528" s="7"/>
      <c r="I528" s="5"/>
      <c r="J528" s="5"/>
      <c r="K528" s="5"/>
      <c r="L528" s="5"/>
      <c r="M528" s="5"/>
      <c r="N528" s="5"/>
      <c r="O528" s="5"/>
      <c r="P528" s="5"/>
      <c r="Q528" s="7"/>
      <c r="R528" s="61" t="e">
        <f>VLOOKUP(Q528,ตัดปีแสตมป์!$B$10:$F$1000,2,FALSE)</f>
        <v>#N/A</v>
      </c>
      <c r="S528" s="7"/>
      <c r="T528" s="43">
        <f t="shared" si="45"/>
        <v>0</v>
      </c>
      <c r="U528" s="18"/>
      <c r="V528" s="47">
        <f t="shared" si="46"/>
        <v>0</v>
      </c>
      <c r="W528" s="5"/>
      <c r="X528" s="5"/>
    </row>
    <row r="529" spans="1:24" x14ac:dyDescent="0.45">
      <c r="A529" s="7">
        <v>524</v>
      </c>
      <c r="B529" s="70" t="str">
        <f t="shared" si="47"/>
        <v/>
      </c>
      <c r="C529" s="24" t="str">
        <f t="shared" si="48"/>
        <v/>
      </c>
      <c r="D529" s="24" t="str">
        <f t="shared" si="49"/>
        <v/>
      </c>
      <c r="E529" s="24" t="str">
        <f t="shared" si="50"/>
        <v/>
      </c>
      <c r="F529" s="13"/>
      <c r="G529" s="13"/>
      <c r="H529" s="7"/>
      <c r="I529" s="5"/>
      <c r="J529" s="5"/>
      <c r="K529" s="5"/>
      <c r="L529" s="5"/>
      <c r="M529" s="5"/>
      <c r="N529" s="5"/>
      <c r="O529" s="5"/>
      <c r="P529" s="5"/>
      <c r="Q529" s="7"/>
      <c r="R529" s="61" t="e">
        <f>VLOOKUP(Q529,ตัดปีแสตมป์!$B$10:$F$1000,2,FALSE)</f>
        <v>#N/A</v>
      </c>
      <c r="S529" s="7"/>
      <c r="T529" s="43">
        <f t="shared" si="45"/>
        <v>0</v>
      </c>
      <c r="U529" s="18"/>
      <c r="V529" s="47">
        <f t="shared" si="46"/>
        <v>0</v>
      </c>
      <c r="W529" s="5"/>
      <c r="X529" s="5"/>
    </row>
    <row r="530" spans="1:24" x14ac:dyDescent="0.45">
      <c r="A530" s="7">
        <v>525</v>
      </c>
      <c r="B530" s="70" t="str">
        <f t="shared" si="47"/>
        <v/>
      </c>
      <c r="C530" s="24" t="str">
        <f t="shared" si="48"/>
        <v/>
      </c>
      <c r="D530" s="24" t="str">
        <f t="shared" si="49"/>
        <v/>
      </c>
      <c r="E530" s="24" t="str">
        <f t="shared" si="50"/>
        <v/>
      </c>
      <c r="F530" s="13"/>
      <c r="G530" s="13"/>
      <c r="H530" s="7"/>
      <c r="I530" s="5"/>
      <c r="J530" s="5"/>
      <c r="K530" s="5"/>
      <c r="L530" s="5"/>
      <c r="M530" s="5"/>
      <c r="N530" s="5"/>
      <c r="O530" s="5"/>
      <c r="P530" s="5"/>
      <c r="Q530" s="7"/>
      <c r="R530" s="61" t="e">
        <f>VLOOKUP(Q530,ตัดปีแสตมป์!$B$10:$F$1000,2,FALSE)</f>
        <v>#N/A</v>
      </c>
      <c r="S530" s="7"/>
      <c r="T530" s="43">
        <f t="shared" si="45"/>
        <v>0</v>
      </c>
      <c r="U530" s="18"/>
      <c r="V530" s="47">
        <f t="shared" si="46"/>
        <v>0</v>
      </c>
      <c r="W530" s="5"/>
      <c r="X530" s="5"/>
    </row>
    <row r="531" spans="1:24" x14ac:dyDescent="0.45">
      <c r="A531" s="7">
        <v>526</v>
      </c>
      <c r="B531" s="70" t="str">
        <f t="shared" si="47"/>
        <v/>
      </c>
      <c r="C531" s="24" t="str">
        <f t="shared" si="48"/>
        <v/>
      </c>
      <c r="D531" s="24" t="str">
        <f t="shared" si="49"/>
        <v/>
      </c>
      <c r="E531" s="24" t="str">
        <f t="shared" si="50"/>
        <v/>
      </c>
      <c r="F531" s="13"/>
      <c r="G531" s="13"/>
      <c r="H531" s="7"/>
      <c r="I531" s="5"/>
      <c r="J531" s="5"/>
      <c r="K531" s="5"/>
      <c r="L531" s="5"/>
      <c r="M531" s="5"/>
      <c r="N531" s="5"/>
      <c r="O531" s="5"/>
      <c r="P531" s="5"/>
      <c r="Q531" s="7"/>
      <c r="R531" s="61" t="e">
        <f>VLOOKUP(Q531,ตัดปีแสตมป์!$B$10:$F$1000,2,FALSE)</f>
        <v>#N/A</v>
      </c>
      <c r="S531" s="7"/>
      <c r="T531" s="43">
        <f t="shared" si="45"/>
        <v>0</v>
      </c>
      <c r="U531" s="18"/>
      <c r="V531" s="47">
        <f t="shared" si="46"/>
        <v>0</v>
      </c>
      <c r="W531" s="5"/>
      <c r="X531" s="5"/>
    </row>
    <row r="532" spans="1:24" x14ac:dyDescent="0.45">
      <c r="A532" s="7">
        <v>527</v>
      </c>
      <c r="B532" s="70" t="str">
        <f t="shared" si="47"/>
        <v/>
      </c>
      <c r="C532" s="24" t="str">
        <f t="shared" si="48"/>
        <v/>
      </c>
      <c r="D532" s="24" t="str">
        <f t="shared" si="49"/>
        <v/>
      </c>
      <c r="E532" s="24" t="str">
        <f t="shared" si="50"/>
        <v/>
      </c>
      <c r="F532" s="13"/>
      <c r="G532" s="13"/>
      <c r="H532" s="7"/>
      <c r="I532" s="5"/>
      <c r="J532" s="5"/>
      <c r="K532" s="5"/>
      <c r="L532" s="5"/>
      <c r="M532" s="5"/>
      <c r="N532" s="5"/>
      <c r="O532" s="5"/>
      <c r="P532" s="5"/>
      <c r="Q532" s="7"/>
      <c r="R532" s="61" t="e">
        <f>VLOOKUP(Q532,ตัดปีแสตมป์!$B$10:$F$1000,2,FALSE)</f>
        <v>#N/A</v>
      </c>
      <c r="S532" s="7"/>
      <c r="T532" s="43">
        <f t="shared" si="45"/>
        <v>0</v>
      </c>
      <c r="U532" s="18"/>
      <c r="V532" s="47">
        <f t="shared" si="46"/>
        <v>0</v>
      </c>
      <c r="W532" s="5"/>
      <c r="X532" s="5"/>
    </row>
    <row r="533" spans="1:24" x14ac:dyDescent="0.45">
      <c r="A533" s="7">
        <v>528</v>
      </c>
      <c r="B533" s="70" t="str">
        <f t="shared" si="47"/>
        <v/>
      </c>
      <c r="C533" s="24" t="str">
        <f t="shared" si="48"/>
        <v/>
      </c>
      <c r="D533" s="24" t="str">
        <f t="shared" si="49"/>
        <v/>
      </c>
      <c r="E533" s="24" t="str">
        <f t="shared" si="50"/>
        <v/>
      </c>
      <c r="F533" s="13"/>
      <c r="G533" s="13"/>
      <c r="H533" s="7"/>
      <c r="I533" s="5"/>
      <c r="J533" s="5"/>
      <c r="K533" s="5"/>
      <c r="L533" s="5"/>
      <c r="M533" s="5"/>
      <c r="N533" s="5"/>
      <c r="O533" s="5"/>
      <c r="P533" s="5"/>
      <c r="Q533" s="7"/>
      <c r="R533" s="61" t="e">
        <f>VLOOKUP(Q533,ตัดปีแสตมป์!$B$10:$F$1000,2,FALSE)</f>
        <v>#N/A</v>
      </c>
      <c r="S533" s="7"/>
      <c r="T533" s="43">
        <f t="shared" si="45"/>
        <v>0</v>
      </c>
      <c r="U533" s="18"/>
      <c r="V533" s="47">
        <f t="shared" si="46"/>
        <v>0</v>
      </c>
      <c r="W533" s="5"/>
      <c r="X533" s="5"/>
    </row>
    <row r="534" spans="1:24" x14ac:dyDescent="0.45">
      <c r="A534" s="7">
        <v>529</v>
      </c>
      <c r="B534" s="70" t="str">
        <f t="shared" si="47"/>
        <v/>
      </c>
      <c r="C534" s="24" t="str">
        <f t="shared" si="48"/>
        <v/>
      </c>
      <c r="D534" s="24" t="str">
        <f t="shared" si="49"/>
        <v/>
      </c>
      <c r="E534" s="24" t="str">
        <f t="shared" si="50"/>
        <v/>
      </c>
      <c r="F534" s="13"/>
      <c r="G534" s="13"/>
      <c r="H534" s="7"/>
      <c r="I534" s="5"/>
      <c r="J534" s="5"/>
      <c r="K534" s="5"/>
      <c r="L534" s="5"/>
      <c r="M534" s="5"/>
      <c r="N534" s="5"/>
      <c r="O534" s="5"/>
      <c r="P534" s="5"/>
      <c r="Q534" s="7"/>
      <c r="R534" s="61" t="e">
        <f>VLOOKUP(Q534,ตัดปีแสตมป์!$B$10:$F$1000,2,FALSE)</f>
        <v>#N/A</v>
      </c>
      <c r="S534" s="7"/>
      <c r="T534" s="43">
        <f t="shared" si="45"/>
        <v>0</v>
      </c>
      <c r="U534" s="18"/>
      <c r="V534" s="47">
        <f t="shared" si="46"/>
        <v>0</v>
      </c>
      <c r="W534" s="5"/>
      <c r="X534" s="5"/>
    </row>
    <row r="535" spans="1:24" x14ac:dyDescent="0.45">
      <c r="A535" s="7">
        <v>530</v>
      </c>
      <c r="B535" s="70" t="str">
        <f t="shared" si="47"/>
        <v/>
      </c>
      <c r="C535" s="24" t="str">
        <f t="shared" si="48"/>
        <v/>
      </c>
      <c r="D535" s="24" t="str">
        <f t="shared" si="49"/>
        <v/>
      </c>
      <c r="E535" s="24" t="str">
        <f t="shared" si="50"/>
        <v/>
      </c>
      <c r="F535" s="13"/>
      <c r="G535" s="13"/>
      <c r="H535" s="7"/>
      <c r="I535" s="5"/>
      <c r="J535" s="5"/>
      <c r="K535" s="5"/>
      <c r="L535" s="5"/>
      <c r="M535" s="5"/>
      <c r="N535" s="5"/>
      <c r="O535" s="5"/>
      <c r="P535" s="5"/>
      <c r="Q535" s="7"/>
      <c r="R535" s="61" t="e">
        <f>VLOOKUP(Q535,ตัดปีแสตมป์!$B$10:$F$1000,2,FALSE)</f>
        <v>#N/A</v>
      </c>
      <c r="S535" s="7"/>
      <c r="T535" s="43">
        <f t="shared" si="45"/>
        <v>0</v>
      </c>
      <c r="U535" s="18"/>
      <c r="V535" s="47">
        <f t="shared" si="46"/>
        <v>0</v>
      </c>
      <c r="W535" s="5"/>
      <c r="X535" s="5"/>
    </row>
    <row r="536" spans="1:24" ht="21" hidden="1" customHeight="1" x14ac:dyDescent="0.45">
      <c r="A536" s="7">
        <v>531</v>
      </c>
      <c r="B536" s="70" t="str">
        <f t="shared" si="47"/>
        <v/>
      </c>
      <c r="C536" s="24" t="str">
        <f t="shared" si="48"/>
        <v/>
      </c>
      <c r="D536" s="24" t="str">
        <f t="shared" si="49"/>
        <v/>
      </c>
      <c r="E536" s="24" t="str">
        <f t="shared" si="50"/>
        <v/>
      </c>
      <c r="F536" s="13"/>
      <c r="G536" s="13"/>
      <c r="H536" s="7"/>
      <c r="I536" s="5"/>
      <c r="J536" s="5"/>
      <c r="K536" s="5"/>
      <c r="L536" s="5"/>
      <c r="M536" s="5"/>
      <c r="N536" s="5"/>
      <c r="O536" s="5"/>
      <c r="P536" s="5"/>
      <c r="Q536" s="7"/>
      <c r="R536" s="61" t="e">
        <f>VLOOKUP(Q536,ตัดปีแสตมป์!$B$10:$F$1000,2,FALSE)</f>
        <v>#N/A</v>
      </c>
      <c r="S536" s="7"/>
      <c r="T536" s="43">
        <f t="shared" si="45"/>
        <v>0</v>
      </c>
      <c r="U536" s="18"/>
      <c r="V536" s="47">
        <f t="shared" si="46"/>
        <v>0</v>
      </c>
      <c r="W536" s="5"/>
      <c r="X536" s="5"/>
    </row>
    <row r="537" spans="1:24" x14ac:dyDescent="0.45">
      <c r="A537" s="7">
        <v>532</v>
      </c>
      <c r="B537" s="70" t="str">
        <f t="shared" si="47"/>
        <v/>
      </c>
      <c r="C537" s="24" t="str">
        <f t="shared" si="48"/>
        <v/>
      </c>
      <c r="D537" s="24" t="str">
        <f t="shared" si="49"/>
        <v/>
      </c>
      <c r="E537" s="24" t="str">
        <f t="shared" si="50"/>
        <v/>
      </c>
      <c r="F537" s="13"/>
      <c r="G537" s="13"/>
      <c r="H537" s="7"/>
      <c r="I537" s="5"/>
      <c r="J537" s="5"/>
      <c r="K537" s="5"/>
      <c r="L537" s="5"/>
      <c r="M537" s="5"/>
      <c r="N537" s="5"/>
      <c r="O537" s="5"/>
      <c r="P537" s="5"/>
      <c r="Q537" s="7"/>
      <c r="R537" s="61" t="e">
        <f>VLOOKUP(Q537,ตัดปีแสตมป์!$B$10:$F$1000,2,FALSE)</f>
        <v>#N/A</v>
      </c>
      <c r="S537" s="7"/>
      <c r="T537" s="43">
        <f t="shared" si="45"/>
        <v>0</v>
      </c>
      <c r="U537" s="18"/>
      <c r="V537" s="47">
        <f t="shared" si="46"/>
        <v>0</v>
      </c>
      <c r="W537" s="5"/>
      <c r="X537" s="5"/>
    </row>
    <row r="538" spans="1:24" x14ac:dyDescent="0.45">
      <c r="A538" s="7">
        <v>533</v>
      </c>
      <c r="B538" s="70" t="str">
        <f t="shared" si="47"/>
        <v/>
      </c>
      <c r="C538" s="24" t="str">
        <f t="shared" si="48"/>
        <v/>
      </c>
      <c r="D538" s="24" t="str">
        <f t="shared" si="49"/>
        <v/>
      </c>
      <c r="E538" s="24" t="str">
        <f t="shared" si="50"/>
        <v/>
      </c>
      <c r="F538" s="13"/>
      <c r="G538" s="13"/>
      <c r="H538" s="7"/>
      <c r="I538" s="5"/>
      <c r="J538" s="5"/>
      <c r="K538" s="5"/>
      <c r="L538" s="5"/>
      <c r="M538" s="5"/>
      <c r="N538" s="5"/>
      <c r="O538" s="5"/>
      <c r="P538" s="5"/>
      <c r="Q538" s="7"/>
      <c r="R538" s="61" t="e">
        <f>VLOOKUP(Q538,ตัดปีแสตมป์!$B$10:$F$1000,2,FALSE)</f>
        <v>#N/A</v>
      </c>
      <c r="S538" s="7"/>
      <c r="T538" s="43">
        <f t="shared" si="45"/>
        <v>0</v>
      </c>
      <c r="U538" s="18"/>
      <c r="V538" s="47">
        <f t="shared" si="46"/>
        <v>0</v>
      </c>
      <c r="W538" s="5"/>
      <c r="X538" s="5"/>
    </row>
    <row r="539" spans="1:24" x14ac:dyDescent="0.45">
      <c r="A539" s="7">
        <v>534</v>
      </c>
      <c r="B539" s="70" t="str">
        <f t="shared" si="47"/>
        <v/>
      </c>
      <c r="C539" s="24" t="str">
        <f t="shared" si="48"/>
        <v/>
      </c>
      <c r="D539" s="24" t="str">
        <f t="shared" si="49"/>
        <v/>
      </c>
      <c r="E539" s="24" t="str">
        <f t="shared" si="50"/>
        <v/>
      </c>
      <c r="F539" s="13"/>
      <c r="G539" s="13"/>
      <c r="H539" s="7"/>
      <c r="I539" s="5"/>
      <c r="J539" s="5"/>
      <c r="K539" s="5"/>
      <c r="L539" s="5"/>
      <c r="M539" s="5"/>
      <c r="N539" s="5"/>
      <c r="O539" s="5"/>
      <c r="P539" s="5"/>
      <c r="Q539" s="7"/>
      <c r="R539" s="61" t="e">
        <f>VLOOKUP(Q539,ตัดปีแสตมป์!$B$10:$F$1000,2,FALSE)</f>
        <v>#N/A</v>
      </c>
      <c r="S539" s="7"/>
      <c r="T539" s="43">
        <f t="shared" si="45"/>
        <v>0</v>
      </c>
      <c r="U539" s="18"/>
      <c r="V539" s="47">
        <f t="shared" si="46"/>
        <v>0</v>
      </c>
      <c r="W539" s="5"/>
      <c r="X539" s="5"/>
    </row>
    <row r="540" spans="1:24" x14ac:dyDescent="0.45">
      <c r="A540" s="7">
        <v>535</v>
      </c>
      <c r="B540" s="70" t="str">
        <f t="shared" si="47"/>
        <v/>
      </c>
      <c r="C540" s="24" t="str">
        <f t="shared" si="48"/>
        <v/>
      </c>
      <c r="D540" s="24" t="str">
        <f t="shared" si="49"/>
        <v/>
      </c>
      <c r="E540" s="24" t="str">
        <f t="shared" si="50"/>
        <v/>
      </c>
      <c r="F540" s="13"/>
      <c r="G540" s="13"/>
      <c r="H540" s="7"/>
      <c r="I540" s="5"/>
      <c r="J540" s="5"/>
      <c r="K540" s="5"/>
      <c r="L540" s="5"/>
      <c r="M540" s="5"/>
      <c r="N540" s="5"/>
      <c r="O540" s="5"/>
      <c r="P540" s="5"/>
      <c r="Q540" s="7"/>
      <c r="R540" s="61" t="e">
        <f>VLOOKUP(Q540,ตัดปีแสตมป์!$B$10:$F$1000,2,FALSE)</f>
        <v>#N/A</v>
      </c>
      <c r="S540" s="7"/>
      <c r="T540" s="43">
        <f t="shared" si="45"/>
        <v>0</v>
      </c>
      <c r="U540" s="18"/>
      <c r="V540" s="47">
        <f t="shared" si="46"/>
        <v>0</v>
      </c>
      <c r="W540" s="5"/>
      <c r="X540" s="5"/>
    </row>
    <row r="541" spans="1:24" x14ac:dyDescent="0.45">
      <c r="A541" s="7">
        <v>536</v>
      </c>
      <c r="B541" s="70" t="str">
        <f t="shared" si="47"/>
        <v/>
      </c>
      <c r="C541" s="24" t="str">
        <f t="shared" si="48"/>
        <v/>
      </c>
      <c r="D541" s="24" t="str">
        <f t="shared" si="49"/>
        <v/>
      </c>
      <c r="E541" s="24" t="str">
        <f t="shared" si="50"/>
        <v/>
      </c>
      <c r="F541" s="13"/>
      <c r="G541" s="13"/>
      <c r="H541" s="7"/>
      <c r="I541" s="5"/>
      <c r="J541" s="5"/>
      <c r="K541" s="5"/>
      <c r="L541" s="5"/>
      <c r="M541" s="5"/>
      <c r="N541" s="5"/>
      <c r="O541" s="5"/>
      <c r="P541" s="5"/>
      <c r="Q541" s="7"/>
      <c r="R541" s="61" t="e">
        <f>VLOOKUP(Q541,ตัดปีแสตมป์!$B$10:$F$1000,2,FALSE)</f>
        <v>#N/A</v>
      </c>
      <c r="S541" s="7"/>
      <c r="T541" s="43">
        <f t="shared" si="45"/>
        <v>0</v>
      </c>
      <c r="U541" s="18"/>
      <c r="V541" s="47">
        <f t="shared" si="46"/>
        <v>0</v>
      </c>
      <c r="W541" s="5"/>
      <c r="X541" s="5"/>
    </row>
    <row r="542" spans="1:24" x14ac:dyDescent="0.45">
      <c r="A542" s="7">
        <v>537</v>
      </c>
      <c r="B542" s="70" t="str">
        <f t="shared" si="47"/>
        <v/>
      </c>
      <c r="C542" s="24" t="str">
        <f t="shared" si="48"/>
        <v/>
      </c>
      <c r="D542" s="24" t="str">
        <f t="shared" si="49"/>
        <v/>
      </c>
      <c r="E542" s="24" t="str">
        <f t="shared" si="50"/>
        <v/>
      </c>
      <c r="F542" s="13"/>
      <c r="G542" s="13"/>
      <c r="H542" s="7"/>
      <c r="I542" s="5"/>
      <c r="J542" s="5"/>
      <c r="K542" s="5"/>
      <c r="L542" s="5"/>
      <c r="M542" s="5"/>
      <c r="N542" s="5"/>
      <c r="O542" s="5"/>
      <c r="P542" s="5"/>
      <c r="Q542" s="7"/>
      <c r="R542" s="61" t="e">
        <f>VLOOKUP(Q542,ตัดปีแสตมป์!$B$10:$F$1000,2,FALSE)</f>
        <v>#N/A</v>
      </c>
      <c r="S542" s="7"/>
      <c r="T542" s="43">
        <f t="shared" si="45"/>
        <v>0</v>
      </c>
      <c r="U542" s="18"/>
      <c r="V542" s="47">
        <f t="shared" si="46"/>
        <v>0</v>
      </c>
      <c r="W542" s="5"/>
      <c r="X542" s="5"/>
    </row>
    <row r="543" spans="1:24" x14ac:dyDescent="0.45">
      <c r="A543" s="7">
        <v>538</v>
      </c>
      <c r="B543" s="70" t="str">
        <f t="shared" si="47"/>
        <v/>
      </c>
      <c r="C543" s="24" t="str">
        <f t="shared" si="48"/>
        <v/>
      </c>
      <c r="D543" s="24" t="str">
        <f t="shared" si="49"/>
        <v/>
      </c>
      <c r="E543" s="24" t="str">
        <f t="shared" si="50"/>
        <v/>
      </c>
      <c r="F543" s="13"/>
      <c r="G543" s="13"/>
      <c r="H543" s="7"/>
      <c r="I543" s="5"/>
      <c r="J543" s="5"/>
      <c r="K543" s="5"/>
      <c r="L543" s="5"/>
      <c r="M543" s="5"/>
      <c r="N543" s="5"/>
      <c r="O543" s="5"/>
      <c r="P543" s="5"/>
      <c r="Q543" s="7"/>
      <c r="R543" s="61" t="e">
        <f>VLOOKUP(Q543,ตัดปีแสตมป์!$B$10:$F$1000,2,FALSE)</f>
        <v>#N/A</v>
      </c>
      <c r="S543" s="7"/>
      <c r="T543" s="43">
        <f t="shared" si="45"/>
        <v>0</v>
      </c>
      <c r="U543" s="18"/>
      <c r="V543" s="47">
        <f t="shared" si="46"/>
        <v>0</v>
      </c>
      <c r="W543" s="5"/>
      <c r="X543" s="5"/>
    </row>
    <row r="544" spans="1:24" x14ac:dyDescent="0.45">
      <c r="A544" s="7">
        <v>539</v>
      </c>
      <c r="B544" s="70" t="str">
        <f t="shared" si="47"/>
        <v/>
      </c>
      <c r="C544" s="24" t="str">
        <f t="shared" si="48"/>
        <v/>
      </c>
      <c r="D544" s="24" t="str">
        <f t="shared" si="49"/>
        <v/>
      </c>
      <c r="E544" s="24" t="str">
        <f t="shared" si="50"/>
        <v/>
      </c>
      <c r="F544" s="13"/>
      <c r="G544" s="13"/>
      <c r="H544" s="7"/>
      <c r="I544" s="5"/>
      <c r="J544" s="5"/>
      <c r="K544" s="5"/>
      <c r="L544" s="5"/>
      <c r="M544" s="5"/>
      <c r="N544" s="5"/>
      <c r="O544" s="5"/>
      <c r="P544" s="5"/>
      <c r="Q544" s="7"/>
      <c r="R544" s="61" t="e">
        <f>VLOOKUP(Q544,ตัดปีแสตมป์!$B$10:$F$1000,2,FALSE)</f>
        <v>#N/A</v>
      </c>
      <c r="S544" s="7"/>
      <c r="T544" s="43">
        <f t="shared" si="45"/>
        <v>0</v>
      </c>
      <c r="U544" s="18"/>
      <c r="V544" s="47">
        <f t="shared" si="46"/>
        <v>0</v>
      </c>
      <c r="W544" s="5"/>
      <c r="X544" s="5"/>
    </row>
    <row r="545" spans="1:24" x14ac:dyDescent="0.45">
      <c r="A545" s="7">
        <v>540</v>
      </c>
      <c r="B545" s="70" t="str">
        <f t="shared" si="47"/>
        <v/>
      </c>
      <c r="C545" s="24" t="str">
        <f t="shared" si="48"/>
        <v/>
      </c>
      <c r="D545" s="24" t="str">
        <f t="shared" si="49"/>
        <v/>
      </c>
      <c r="E545" s="24" t="str">
        <f t="shared" si="50"/>
        <v/>
      </c>
      <c r="F545" s="13"/>
      <c r="G545" s="13"/>
      <c r="H545" s="7"/>
      <c r="I545" s="5"/>
      <c r="J545" s="5"/>
      <c r="K545" s="5"/>
      <c r="L545" s="5"/>
      <c r="M545" s="5"/>
      <c r="N545" s="5"/>
      <c r="O545" s="5"/>
      <c r="P545" s="5"/>
      <c r="Q545" s="7"/>
      <c r="R545" s="61" t="e">
        <f>VLOOKUP(Q545,ตัดปีแสตมป์!$B$10:$F$1000,2,FALSE)</f>
        <v>#N/A</v>
      </c>
      <c r="S545" s="7"/>
      <c r="T545" s="43">
        <f t="shared" si="45"/>
        <v>0</v>
      </c>
      <c r="U545" s="18"/>
      <c r="V545" s="47">
        <f t="shared" si="46"/>
        <v>0</v>
      </c>
      <c r="W545" s="5"/>
      <c r="X545" s="5"/>
    </row>
    <row r="546" spans="1:24" x14ac:dyDescent="0.45">
      <c r="A546" s="7">
        <v>541</v>
      </c>
      <c r="B546" s="70" t="str">
        <f t="shared" si="47"/>
        <v/>
      </c>
      <c r="C546" s="24" t="str">
        <f t="shared" si="48"/>
        <v/>
      </c>
      <c r="D546" s="24" t="str">
        <f t="shared" si="49"/>
        <v/>
      </c>
      <c r="E546" s="24" t="str">
        <f t="shared" si="50"/>
        <v/>
      </c>
      <c r="F546" s="13"/>
      <c r="G546" s="13"/>
      <c r="H546" s="7"/>
      <c r="I546" s="5"/>
      <c r="J546" s="5"/>
      <c r="K546" s="5"/>
      <c r="L546" s="5"/>
      <c r="M546" s="5"/>
      <c r="N546" s="5"/>
      <c r="O546" s="5"/>
      <c r="P546" s="5"/>
      <c r="Q546" s="7"/>
      <c r="R546" s="61" t="e">
        <f>VLOOKUP(Q546,ตัดปีแสตมป์!$B$10:$F$1000,2,FALSE)</f>
        <v>#N/A</v>
      </c>
      <c r="S546" s="7"/>
      <c r="T546" s="43">
        <f t="shared" si="45"/>
        <v>0</v>
      </c>
      <c r="U546" s="18"/>
      <c r="V546" s="47">
        <f t="shared" si="46"/>
        <v>0</v>
      </c>
      <c r="W546" s="5"/>
      <c r="X546" s="5"/>
    </row>
    <row r="547" spans="1:24" x14ac:dyDescent="0.45">
      <c r="A547" s="7">
        <v>542</v>
      </c>
      <c r="B547" s="70" t="str">
        <f t="shared" si="47"/>
        <v/>
      </c>
      <c r="C547" s="24" t="str">
        <f t="shared" si="48"/>
        <v/>
      </c>
      <c r="D547" s="24" t="str">
        <f t="shared" si="49"/>
        <v/>
      </c>
      <c r="E547" s="24" t="str">
        <f t="shared" si="50"/>
        <v/>
      </c>
      <c r="F547" s="13"/>
      <c r="G547" s="13"/>
      <c r="H547" s="7"/>
      <c r="I547" s="5"/>
      <c r="J547" s="5"/>
      <c r="K547" s="5"/>
      <c r="L547" s="5"/>
      <c r="M547" s="5"/>
      <c r="N547" s="5"/>
      <c r="O547" s="5"/>
      <c r="P547" s="5"/>
      <c r="Q547" s="7"/>
      <c r="R547" s="61" t="e">
        <f>VLOOKUP(Q547,ตัดปีแสตมป์!$B$10:$F$1000,2,FALSE)</f>
        <v>#N/A</v>
      </c>
      <c r="S547" s="7"/>
      <c r="T547" s="43">
        <f t="shared" si="45"/>
        <v>0</v>
      </c>
      <c r="U547" s="18"/>
      <c r="V547" s="47">
        <f t="shared" si="46"/>
        <v>0</v>
      </c>
      <c r="W547" s="5"/>
      <c r="X547" s="5"/>
    </row>
    <row r="548" spans="1:24" x14ac:dyDescent="0.45">
      <c r="A548" s="7">
        <v>543</v>
      </c>
      <c r="B548" s="70" t="str">
        <f t="shared" si="47"/>
        <v/>
      </c>
      <c r="C548" s="24" t="str">
        <f t="shared" si="48"/>
        <v/>
      </c>
      <c r="D548" s="24" t="str">
        <f t="shared" si="49"/>
        <v/>
      </c>
      <c r="E548" s="24" t="str">
        <f t="shared" si="50"/>
        <v/>
      </c>
      <c r="F548" s="13"/>
      <c r="G548" s="13"/>
      <c r="H548" s="7"/>
      <c r="I548" s="5"/>
      <c r="J548" s="5"/>
      <c r="K548" s="5"/>
      <c r="L548" s="5"/>
      <c r="M548" s="5"/>
      <c r="N548" s="5"/>
      <c r="O548" s="5"/>
      <c r="P548" s="5"/>
      <c r="Q548" s="7"/>
      <c r="R548" s="61" t="e">
        <f>VLOOKUP(Q548,ตัดปีแสตมป์!$B$10:$F$1000,2,FALSE)</f>
        <v>#N/A</v>
      </c>
      <c r="S548" s="7"/>
      <c r="T548" s="43">
        <f t="shared" si="45"/>
        <v>0</v>
      </c>
      <c r="U548" s="18"/>
      <c r="V548" s="47">
        <f t="shared" si="46"/>
        <v>0</v>
      </c>
      <c r="W548" s="5"/>
      <c r="X548" s="5"/>
    </row>
    <row r="549" spans="1:24" x14ac:dyDescent="0.45">
      <c r="A549" s="7">
        <v>544</v>
      </c>
      <c r="B549" s="70" t="str">
        <f t="shared" si="47"/>
        <v/>
      </c>
      <c r="C549" s="24" t="str">
        <f t="shared" si="48"/>
        <v/>
      </c>
      <c r="D549" s="24" t="str">
        <f t="shared" si="49"/>
        <v/>
      </c>
      <c r="E549" s="24" t="str">
        <f t="shared" si="50"/>
        <v/>
      </c>
      <c r="F549" s="13"/>
      <c r="G549" s="13"/>
      <c r="H549" s="7"/>
      <c r="I549" s="5"/>
      <c r="J549" s="5"/>
      <c r="K549" s="5"/>
      <c r="L549" s="5"/>
      <c r="M549" s="5"/>
      <c r="N549" s="5"/>
      <c r="O549" s="5"/>
      <c r="P549" s="5"/>
      <c r="Q549" s="7"/>
      <c r="R549" s="61" t="e">
        <f>VLOOKUP(Q549,ตัดปีแสตมป์!$B$10:$F$1000,2,FALSE)</f>
        <v>#N/A</v>
      </c>
      <c r="S549" s="7"/>
      <c r="T549" s="43">
        <f t="shared" si="45"/>
        <v>0</v>
      </c>
      <c r="U549" s="18"/>
      <c r="V549" s="47">
        <f t="shared" si="46"/>
        <v>0</v>
      </c>
      <c r="W549" s="5"/>
      <c r="X549" s="5"/>
    </row>
    <row r="550" spans="1:24" x14ac:dyDescent="0.45">
      <c r="A550" s="7">
        <v>545</v>
      </c>
      <c r="B550" s="70" t="str">
        <f t="shared" si="47"/>
        <v/>
      </c>
      <c r="C550" s="24" t="str">
        <f t="shared" si="48"/>
        <v/>
      </c>
      <c r="D550" s="24" t="str">
        <f t="shared" si="49"/>
        <v/>
      </c>
      <c r="E550" s="24" t="str">
        <f t="shared" si="50"/>
        <v/>
      </c>
      <c r="F550" s="13"/>
      <c r="G550" s="13"/>
      <c r="H550" s="7"/>
      <c r="I550" s="5"/>
      <c r="J550" s="5"/>
      <c r="K550" s="5"/>
      <c r="L550" s="5"/>
      <c r="M550" s="5"/>
      <c r="N550" s="5"/>
      <c r="O550" s="5"/>
      <c r="P550" s="5"/>
      <c r="Q550" s="7"/>
      <c r="R550" s="61" t="e">
        <f>VLOOKUP(Q550,ตัดปีแสตมป์!$B$10:$F$1000,2,FALSE)</f>
        <v>#N/A</v>
      </c>
      <c r="S550" s="7"/>
      <c r="T550" s="43">
        <f t="shared" si="45"/>
        <v>0</v>
      </c>
      <c r="U550" s="18"/>
      <c r="V550" s="47">
        <f t="shared" si="46"/>
        <v>0</v>
      </c>
      <c r="W550" s="5"/>
      <c r="X550" s="5"/>
    </row>
    <row r="551" spans="1:24" x14ac:dyDescent="0.45">
      <c r="A551" s="7">
        <v>546</v>
      </c>
      <c r="B551" s="70" t="str">
        <f t="shared" si="47"/>
        <v/>
      </c>
      <c r="C551" s="24" t="str">
        <f t="shared" si="48"/>
        <v/>
      </c>
      <c r="D551" s="24" t="str">
        <f t="shared" si="49"/>
        <v/>
      </c>
      <c r="E551" s="24" t="str">
        <f t="shared" si="50"/>
        <v/>
      </c>
      <c r="F551" s="13"/>
      <c r="G551" s="13"/>
      <c r="H551" s="7"/>
      <c r="I551" s="5"/>
      <c r="J551" s="5"/>
      <c r="K551" s="5"/>
      <c r="L551" s="5"/>
      <c r="M551" s="5"/>
      <c r="N551" s="5"/>
      <c r="O551" s="5"/>
      <c r="P551" s="5"/>
      <c r="Q551" s="7"/>
      <c r="R551" s="61" t="e">
        <f>VLOOKUP(Q551,ตัดปีแสตมป์!$B$10:$F$1000,2,FALSE)</f>
        <v>#N/A</v>
      </c>
      <c r="S551" s="7"/>
      <c r="T551" s="43">
        <f t="shared" si="45"/>
        <v>0</v>
      </c>
      <c r="U551" s="18"/>
      <c r="V551" s="47">
        <f t="shared" si="46"/>
        <v>0</v>
      </c>
      <c r="W551" s="5"/>
      <c r="X551" s="5"/>
    </row>
    <row r="552" spans="1:24" x14ac:dyDescent="0.45">
      <c r="A552" s="7">
        <v>547</v>
      </c>
      <c r="B552" s="70" t="str">
        <f t="shared" si="47"/>
        <v/>
      </c>
      <c r="C552" s="24" t="str">
        <f t="shared" si="48"/>
        <v/>
      </c>
      <c r="D552" s="24" t="str">
        <f t="shared" si="49"/>
        <v/>
      </c>
      <c r="E552" s="24" t="str">
        <f t="shared" si="50"/>
        <v/>
      </c>
      <c r="F552" s="13"/>
      <c r="G552" s="13"/>
      <c r="H552" s="7"/>
      <c r="I552" s="5"/>
      <c r="J552" s="5"/>
      <c r="K552" s="5"/>
      <c r="L552" s="5"/>
      <c r="M552" s="5"/>
      <c r="N552" s="5"/>
      <c r="O552" s="5"/>
      <c r="P552" s="5"/>
      <c r="Q552" s="7"/>
      <c r="R552" s="61" t="e">
        <f>VLOOKUP(Q552,ตัดปีแสตมป์!$B$10:$F$1000,2,FALSE)</f>
        <v>#N/A</v>
      </c>
      <c r="S552" s="7"/>
      <c r="T552" s="43">
        <f t="shared" si="45"/>
        <v>0</v>
      </c>
      <c r="U552" s="18"/>
      <c r="V552" s="47">
        <f t="shared" si="46"/>
        <v>0</v>
      </c>
      <c r="W552" s="5"/>
      <c r="X552" s="5"/>
    </row>
    <row r="553" spans="1:24" x14ac:dyDescent="0.45">
      <c r="A553" s="7">
        <v>548</v>
      </c>
      <c r="B553" s="70" t="str">
        <f t="shared" si="47"/>
        <v/>
      </c>
      <c r="C553" s="24" t="str">
        <f t="shared" si="48"/>
        <v/>
      </c>
      <c r="D553" s="24" t="str">
        <f t="shared" si="49"/>
        <v/>
      </c>
      <c r="E553" s="24" t="str">
        <f t="shared" si="50"/>
        <v/>
      </c>
      <c r="F553" s="13"/>
      <c r="G553" s="13"/>
      <c r="H553" s="7"/>
      <c r="I553" s="5"/>
      <c r="J553" s="5"/>
      <c r="K553" s="5"/>
      <c r="L553" s="5"/>
      <c r="M553" s="5"/>
      <c r="N553" s="5"/>
      <c r="O553" s="5"/>
      <c r="P553" s="5"/>
      <c r="Q553" s="7"/>
      <c r="R553" s="61" t="e">
        <f>VLOOKUP(Q553,ตัดปีแสตมป์!$B$10:$F$1000,2,FALSE)</f>
        <v>#N/A</v>
      </c>
      <c r="S553" s="7"/>
      <c r="T553" s="43">
        <f t="shared" si="45"/>
        <v>0</v>
      </c>
      <c r="U553" s="18"/>
      <c r="V553" s="47">
        <f t="shared" si="46"/>
        <v>0</v>
      </c>
      <c r="W553" s="5"/>
      <c r="X553" s="5"/>
    </row>
    <row r="554" spans="1:24" x14ac:dyDescent="0.45">
      <c r="A554" s="7">
        <v>549</v>
      </c>
      <c r="B554" s="70" t="str">
        <f t="shared" si="47"/>
        <v/>
      </c>
      <c r="C554" s="24" t="str">
        <f t="shared" si="48"/>
        <v/>
      </c>
      <c r="D554" s="24" t="str">
        <f t="shared" si="49"/>
        <v/>
      </c>
      <c r="E554" s="24" t="str">
        <f t="shared" si="50"/>
        <v/>
      </c>
      <c r="F554" s="13"/>
      <c r="G554" s="13"/>
      <c r="H554" s="7"/>
      <c r="I554" s="5"/>
      <c r="J554" s="5"/>
      <c r="K554" s="5"/>
      <c r="L554" s="5"/>
      <c r="M554" s="5"/>
      <c r="N554" s="5"/>
      <c r="O554" s="5"/>
      <c r="P554" s="5"/>
      <c r="Q554" s="7"/>
      <c r="R554" s="61" t="e">
        <f>VLOOKUP(Q554,ตัดปีแสตมป์!$B$10:$F$1000,2,FALSE)</f>
        <v>#N/A</v>
      </c>
      <c r="S554" s="7"/>
      <c r="T554" s="43">
        <f t="shared" si="45"/>
        <v>0</v>
      </c>
      <c r="U554" s="18"/>
      <c r="V554" s="47">
        <f t="shared" si="46"/>
        <v>0</v>
      </c>
      <c r="W554" s="5"/>
      <c r="X554" s="5"/>
    </row>
    <row r="555" spans="1:24" x14ac:dyDescent="0.45">
      <c r="A555" s="17">
        <v>550</v>
      </c>
      <c r="B555" s="129" t="str">
        <f t="shared" si="47"/>
        <v/>
      </c>
      <c r="C555" s="130" t="str">
        <f t="shared" si="48"/>
        <v/>
      </c>
      <c r="D555" s="130" t="str">
        <f t="shared" si="49"/>
        <v/>
      </c>
      <c r="E555" s="130" t="str">
        <f t="shared" si="50"/>
        <v/>
      </c>
      <c r="F555" s="14"/>
      <c r="G555" s="14"/>
      <c r="H555" s="17"/>
      <c r="I555" s="8"/>
      <c r="J555" s="8"/>
      <c r="K555" s="8"/>
      <c r="L555" s="8"/>
      <c r="M555" s="8"/>
      <c r="N555" s="8"/>
      <c r="O555" s="8"/>
      <c r="P555" s="8"/>
      <c r="Q555" s="17"/>
      <c r="R555" s="62" t="e">
        <f>VLOOKUP(Q555,ตัดปีแสตมป์!$B$10:$F$1000,2,FALSE)</f>
        <v>#N/A</v>
      </c>
      <c r="S555" s="17"/>
      <c r="T555" s="44">
        <f t="shared" si="45"/>
        <v>0</v>
      </c>
      <c r="U555" s="19"/>
      <c r="V555" s="48">
        <f t="shared" si="46"/>
        <v>0</v>
      </c>
      <c r="W555" s="8"/>
      <c r="X555" s="8"/>
    </row>
  </sheetData>
  <mergeCells count="13">
    <mergeCell ref="W4:W5"/>
    <mergeCell ref="X4:X5"/>
    <mergeCell ref="A1:X1"/>
    <mergeCell ref="A3:X3"/>
    <mergeCell ref="F4:F5"/>
    <mergeCell ref="A2:X2"/>
    <mergeCell ref="J4:L4"/>
    <mergeCell ref="J5:K5"/>
    <mergeCell ref="M4:O4"/>
    <mergeCell ref="M5:N5"/>
    <mergeCell ref="A4:A5"/>
    <mergeCell ref="I4:I5"/>
    <mergeCell ref="R4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N71"/>
  <sheetViews>
    <sheetView zoomScaleNormal="100" workbookViewId="0">
      <selection activeCell="AD9" sqref="AD9"/>
    </sheetView>
  </sheetViews>
  <sheetFormatPr defaultColWidth="9" defaultRowHeight="21" x14ac:dyDescent="0.45"/>
  <cols>
    <col min="1" max="1" width="6.625" style="59" bestFit="1" customWidth="1"/>
    <col min="2" max="2" width="10" style="24" hidden="1" customWidth="1"/>
    <col min="3" max="3" width="10.25" style="22" hidden="1" customWidth="1"/>
    <col min="4" max="4" width="12.75" style="22" hidden="1" customWidth="1"/>
    <col min="5" max="5" width="13.25" style="22" hidden="1" customWidth="1"/>
    <col min="6" max="6" width="10.875" style="22" hidden="1" customWidth="1"/>
    <col min="7" max="7" width="11.25" style="22" hidden="1" customWidth="1"/>
    <col min="8" max="8" width="10.75" style="22" hidden="1" customWidth="1"/>
    <col min="9" max="9" width="11.125" style="22" hidden="1" customWidth="1"/>
    <col min="10" max="10" width="12.125" style="22" hidden="1" customWidth="1"/>
    <col min="11" max="11" width="12.5" style="22" hidden="1" customWidth="1"/>
    <col min="12" max="12" width="10.125" style="22" hidden="1" customWidth="1"/>
    <col min="13" max="13" width="10.5" style="22" hidden="1" customWidth="1"/>
    <col min="14" max="14" width="10.625" style="22" hidden="1" customWidth="1"/>
    <col min="15" max="15" width="11" style="22" hidden="1" customWidth="1"/>
    <col min="16" max="16" width="12.125" style="22" hidden="1" customWidth="1"/>
    <col min="17" max="17" width="12.5" style="22" hidden="1" customWidth="1"/>
    <col min="18" max="18" width="11.125" style="22" hidden="1" customWidth="1"/>
    <col min="19" max="19" width="11.5" style="22" hidden="1" customWidth="1"/>
    <col min="20" max="20" width="11.75" style="22" hidden="1" customWidth="1"/>
    <col min="21" max="21" width="12" style="22" hidden="1" customWidth="1"/>
    <col min="22" max="22" width="11.125" style="22" hidden="1" customWidth="1"/>
    <col min="23" max="23" width="11.375" style="22" hidden="1" customWidth="1"/>
    <col min="24" max="24" width="10.875" style="22" hidden="1" customWidth="1"/>
    <col min="25" max="25" width="11.375" style="22" hidden="1" customWidth="1"/>
    <col min="26" max="26" width="5.625" style="22" hidden="1" customWidth="1"/>
    <col min="27" max="27" width="5.875" style="22" hidden="1" customWidth="1"/>
    <col min="28" max="28" width="4.875" style="21" bestFit="1" customWidth="1"/>
    <col min="29" max="29" width="38.375" style="1" bestFit="1" customWidth="1"/>
    <col min="30" max="30" width="11.125" style="1" bestFit="1" customWidth="1"/>
    <col min="31" max="31" width="10.125" style="1" bestFit="1" customWidth="1"/>
    <col min="32" max="56" width="7.625" style="1" bestFit="1" customWidth="1"/>
    <col min="57" max="57" width="11.375" style="1" bestFit="1" customWidth="1"/>
    <col min="58" max="58" width="7.625" style="1" bestFit="1" customWidth="1"/>
    <col min="59" max="59" width="11.375" style="1" bestFit="1" customWidth="1"/>
    <col min="60" max="60" width="7.625" style="1" bestFit="1" customWidth="1"/>
    <col min="61" max="61" width="11.375" style="35" bestFit="1" customWidth="1"/>
    <col min="62" max="62" width="7.625" style="1" bestFit="1" customWidth="1"/>
    <col min="63" max="63" width="10.75" style="35" bestFit="1" customWidth="1"/>
    <col min="64" max="64" width="10.875" style="1" bestFit="1" customWidth="1"/>
    <col min="65" max="66" width="10.125" style="1" bestFit="1" customWidth="1"/>
    <col min="67" max="16384" width="9" style="1"/>
  </cols>
  <sheetData>
    <row r="1" spans="1:66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</row>
    <row r="2" spans="1:66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</row>
    <row r="3" spans="1:66" s="29" customFormat="1" ht="34.5" x14ac:dyDescent="0.7">
      <c r="A3" s="49"/>
      <c r="B3" s="69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6" hidden="1" x14ac:dyDescent="0.45">
      <c r="AC4" s="9"/>
      <c r="AF4" s="27" t="s">
        <v>406</v>
      </c>
      <c r="AG4" s="27" t="s">
        <v>406</v>
      </c>
      <c r="AH4" s="27" t="s">
        <v>406</v>
      </c>
      <c r="AI4" s="27" t="s">
        <v>406</v>
      </c>
      <c r="AJ4" s="27" t="s">
        <v>406</v>
      </c>
      <c r="AK4" s="27" t="s">
        <v>406</v>
      </c>
      <c r="AL4" s="27" t="s">
        <v>406</v>
      </c>
      <c r="AM4" s="27" t="s">
        <v>406</v>
      </c>
      <c r="AN4" s="27" t="s">
        <v>406</v>
      </c>
      <c r="AO4" s="27" t="s">
        <v>406</v>
      </c>
      <c r="AP4" s="27" t="s">
        <v>406</v>
      </c>
      <c r="AQ4" s="27" t="s">
        <v>406</v>
      </c>
      <c r="AR4" s="27" t="s">
        <v>406</v>
      </c>
      <c r="AS4" s="27" t="s">
        <v>406</v>
      </c>
      <c r="AT4" s="27" t="s">
        <v>406</v>
      </c>
      <c r="AU4" s="27" t="s">
        <v>406</v>
      </c>
      <c r="AV4" s="27" t="s">
        <v>406</v>
      </c>
      <c r="AW4" s="27" t="s">
        <v>406</v>
      </c>
      <c r="AX4" s="27" t="s">
        <v>406</v>
      </c>
      <c r="AY4" s="27" t="s">
        <v>406</v>
      </c>
      <c r="AZ4" s="27" t="s">
        <v>406</v>
      </c>
      <c r="BA4" s="27" t="s">
        <v>406</v>
      </c>
      <c r="BB4" s="27" t="s">
        <v>406</v>
      </c>
      <c r="BC4" s="27" t="s">
        <v>406</v>
      </c>
      <c r="BD4" s="27" t="s">
        <v>406</v>
      </c>
      <c r="BE4" s="27"/>
      <c r="BF4" s="27" t="s">
        <v>406</v>
      </c>
      <c r="BG4" s="27"/>
      <c r="BH4" s="27" t="s">
        <v>406</v>
      </c>
      <c r="BI4" s="66"/>
      <c r="BJ4" s="27" t="s">
        <v>406</v>
      </c>
      <c r="BK4" s="66"/>
    </row>
    <row r="5" spans="1:66" ht="24" x14ac:dyDescent="0.55000000000000004">
      <c r="A5" s="156" t="s">
        <v>0</v>
      </c>
      <c r="B5" s="73" t="s">
        <v>19</v>
      </c>
      <c r="C5" s="73" t="s">
        <v>19</v>
      </c>
      <c r="D5" s="73" t="s">
        <v>20</v>
      </c>
      <c r="E5" s="73" t="s">
        <v>20</v>
      </c>
      <c r="F5" s="73" t="s">
        <v>21</v>
      </c>
      <c r="G5" s="73" t="s">
        <v>21</v>
      </c>
      <c r="H5" s="74" t="s">
        <v>22</v>
      </c>
      <c r="I5" s="74" t="s">
        <v>22</v>
      </c>
      <c r="J5" s="74" t="s">
        <v>23</v>
      </c>
      <c r="K5" s="74" t="s">
        <v>23</v>
      </c>
      <c r="L5" s="74" t="s">
        <v>24</v>
      </c>
      <c r="M5" s="74" t="s">
        <v>24</v>
      </c>
      <c r="N5" s="74" t="s">
        <v>25</v>
      </c>
      <c r="O5" s="74" t="s">
        <v>25</v>
      </c>
      <c r="P5" s="74" t="s">
        <v>26</v>
      </c>
      <c r="Q5" s="74" t="s">
        <v>26</v>
      </c>
      <c r="R5" s="74" t="s">
        <v>27</v>
      </c>
      <c r="S5" s="74" t="s">
        <v>27</v>
      </c>
      <c r="T5" s="74" t="s">
        <v>28</v>
      </c>
      <c r="U5" s="74" t="s">
        <v>28</v>
      </c>
      <c r="V5" s="74" t="s">
        <v>29</v>
      </c>
      <c r="W5" s="74" t="s">
        <v>29</v>
      </c>
      <c r="X5" s="74" t="s">
        <v>30</v>
      </c>
      <c r="Y5" s="74" t="s">
        <v>30</v>
      </c>
      <c r="Z5" s="74"/>
      <c r="AA5" s="74"/>
      <c r="AB5" s="160" t="s">
        <v>398</v>
      </c>
      <c r="AC5" s="161"/>
      <c r="AD5" s="2" t="s">
        <v>408</v>
      </c>
      <c r="AE5" s="56" t="s">
        <v>419</v>
      </c>
      <c r="AF5" s="158" t="s">
        <v>19</v>
      </c>
      <c r="AG5" s="158"/>
      <c r="AH5" s="158" t="s">
        <v>20</v>
      </c>
      <c r="AI5" s="158"/>
      <c r="AJ5" s="158" t="s">
        <v>21</v>
      </c>
      <c r="AK5" s="158"/>
      <c r="AL5" s="158" t="s">
        <v>22</v>
      </c>
      <c r="AM5" s="158"/>
      <c r="AN5" s="158" t="s">
        <v>23</v>
      </c>
      <c r="AO5" s="158"/>
      <c r="AP5" s="158" t="s">
        <v>24</v>
      </c>
      <c r="AQ5" s="158"/>
      <c r="AR5" s="158" t="s">
        <v>25</v>
      </c>
      <c r="AS5" s="158"/>
      <c r="AT5" s="158" t="s">
        <v>26</v>
      </c>
      <c r="AU5" s="158"/>
      <c r="AV5" s="158" t="s">
        <v>27</v>
      </c>
      <c r="AW5" s="158"/>
      <c r="AX5" s="158" t="s">
        <v>28</v>
      </c>
      <c r="AY5" s="158"/>
      <c r="AZ5" s="158" t="s">
        <v>29</v>
      </c>
      <c r="BA5" s="158"/>
      <c r="BB5" s="158" t="s">
        <v>30</v>
      </c>
      <c r="BC5" s="158"/>
      <c r="BD5" s="153" t="s">
        <v>501</v>
      </c>
      <c r="BE5" s="154"/>
      <c r="BF5" s="154"/>
      <c r="BG5" s="155"/>
      <c r="BH5" s="153" t="s">
        <v>404</v>
      </c>
      <c r="BI5" s="154"/>
      <c r="BJ5" s="154"/>
      <c r="BK5" s="155"/>
      <c r="BL5" s="2" t="s">
        <v>410</v>
      </c>
      <c r="BM5" s="56" t="s">
        <v>419</v>
      </c>
      <c r="BN5" s="164" t="s">
        <v>13</v>
      </c>
    </row>
    <row r="6" spans="1:66" ht="24" x14ac:dyDescent="0.55000000000000004">
      <c r="A6" s="157"/>
      <c r="B6" s="75" t="s">
        <v>401</v>
      </c>
      <c r="C6" s="75" t="s">
        <v>402</v>
      </c>
      <c r="D6" s="75" t="s">
        <v>401</v>
      </c>
      <c r="E6" s="75" t="s">
        <v>402</v>
      </c>
      <c r="F6" s="75" t="s">
        <v>401</v>
      </c>
      <c r="G6" s="75" t="s">
        <v>402</v>
      </c>
      <c r="H6" s="75" t="s">
        <v>401</v>
      </c>
      <c r="I6" s="75" t="s">
        <v>402</v>
      </c>
      <c r="J6" s="75" t="s">
        <v>401</v>
      </c>
      <c r="K6" s="75" t="s">
        <v>402</v>
      </c>
      <c r="L6" s="75" t="s">
        <v>401</v>
      </c>
      <c r="M6" s="75" t="s">
        <v>402</v>
      </c>
      <c r="N6" s="75" t="s">
        <v>401</v>
      </c>
      <c r="O6" s="75" t="s">
        <v>402</v>
      </c>
      <c r="P6" s="75" t="s">
        <v>401</v>
      </c>
      <c r="Q6" s="75" t="s">
        <v>402</v>
      </c>
      <c r="R6" s="75" t="s">
        <v>401</v>
      </c>
      <c r="S6" s="75" t="s">
        <v>402</v>
      </c>
      <c r="T6" s="75" t="s">
        <v>401</v>
      </c>
      <c r="U6" s="75" t="s">
        <v>402</v>
      </c>
      <c r="V6" s="75" t="s">
        <v>401</v>
      </c>
      <c r="W6" s="75" t="s">
        <v>402</v>
      </c>
      <c r="X6" s="75" t="s">
        <v>401</v>
      </c>
      <c r="Y6" s="75" t="s">
        <v>402</v>
      </c>
      <c r="Z6" s="75" t="s">
        <v>401</v>
      </c>
      <c r="AA6" s="75" t="s">
        <v>402</v>
      </c>
      <c r="AB6" s="162"/>
      <c r="AC6" s="163"/>
      <c r="AD6" s="3" t="s">
        <v>409</v>
      </c>
      <c r="AE6" s="57" t="s">
        <v>491</v>
      </c>
      <c r="AF6" s="4" t="s">
        <v>401</v>
      </c>
      <c r="AG6" s="4" t="s">
        <v>402</v>
      </c>
      <c r="AH6" s="4" t="s">
        <v>401</v>
      </c>
      <c r="AI6" s="4" t="s">
        <v>402</v>
      </c>
      <c r="AJ6" s="4" t="s">
        <v>401</v>
      </c>
      <c r="AK6" s="4" t="s">
        <v>402</v>
      </c>
      <c r="AL6" s="4" t="s">
        <v>401</v>
      </c>
      <c r="AM6" s="4" t="s">
        <v>402</v>
      </c>
      <c r="AN6" s="4" t="s">
        <v>401</v>
      </c>
      <c r="AO6" s="4" t="s">
        <v>402</v>
      </c>
      <c r="AP6" s="4" t="s">
        <v>401</v>
      </c>
      <c r="AQ6" s="4" t="s">
        <v>402</v>
      </c>
      <c r="AR6" s="4" t="s">
        <v>401</v>
      </c>
      <c r="AS6" s="4" t="s">
        <v>402</v>
      </c>
      <c r="AT6" s="4" t="s">
        <v>401</v>
      </c>
      <c r="AU6" s="4" t="s">
        <v>402</v>
      </c>
      <c r="AV6" s="4" t="s">
        <v>401</v>
      </c>
      <c r="AW6" s="4" t="s">
        <v>402</v>
      </c>
      <c r="AX6" s="4" t="s">
        <v>401</v>
      </c>
      <c r="AY6" s="4" t="s">
        <v>402</v>
      </c>
      <c r="AZ6" s="4" t="s">
        <v>401</v>
      </c>
      <c r="BA6" s="4" t="s">
        <v>402</v>
      </c>
      <c r="BB6" s="4" t="s">
        <v>401</v>
      </c>
      <c r="BC6" s="4" t="s">
        <v>402</v>
      </c>
      <c r="BD6" s="50" t="s">
        <v>401</v>
      </c>
      <c r="BE6" s="67" t="s">
        <v>492</v>
      </c>
      <c r="BF6" s="50" t="s">
        <v>402</v>
      </c>
      <c r="BG6" s="67" t="s">
        <v>492</v>
      </c>
      <c r="BH6" s="4" t="s">
        <v>401</v>
      </c>
      <c r="BI6" s="67" t="s">
        <v>492</v>
      </c>
      <c r="BJ6" s="4" t="s">
        <v>402</v>
      </c>
      <c r="BK6" s="67" t="s">
        <v>492</v>
      </c>
      <c r="BL6" s="3" t="s">
        <v>411</v>
      </c>
      <c r="BM6" s="58" t="s">
        <v>491</v>
      </c>
      <c r="BN6" s="165"/>
    </row>
    <row r="7" spans="1:66" ht="24" x14ac:dyDescent="0.55000000000000004">
      <c r="A7" s="84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137" t="s">
        <v>427</v>
      </c>
      <c r="AC7" s="138"/>
      <c r="AD7" s="86"/>
      <c r="AE7" s="86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8"/>
      <c r="BJ7" s="87"/>
      <c r="BK7" s="88"/>
      <c r="BL7" s="89"/>
      <c r="BM7" s="87"/>
      <c r="BN7" s="87"/>
    </row>
    <row r="8" spans="1:66" ht="24" x14ac:dyDescent="0.55000000000000004">
      <c r="A8" s="7"/>
      <c r="B8" s="71" t="str">
        <f>$B$5&amp;$B$6&amp;AB8</f>
        <v>ตุลาคมรับ11</v>
      </c>
      <c r="C8" s="71" t="str">
        <f>$C$5&amp;$C$6&amp;AB8</f>
        <v>ตุลาคมจ่าย11</v>
      </c>
      <c r="D8" s="71" t="str">
        <f>$D$5&amp;$D$6&amp;AB8</f>
        <v>พฤศจิกายนรับ11</v>
      </c>
      <c r="E8" s="71" t="str">
        <f>$E$5&amp;$E$6&amp;AB8</f>
        <v>พฤศจิกายนจ่าย11</v>
      </c>
      <c r="F8" s="71" t="str">
        <f>$F$5&amp;$F$6&amp;AB8</f>
        <v>ธันวาคมรับ11</v>
      </c>
      <c r="G8" s="71" t="str">
        <f>$G$5&amp;$G$6&amp;AB8</f>
        <v>ธันวาคมจ่าย11</v>
      </c>
      <c r="H8" s="71" t="str">
        <f>$H$5&amp;$H$6&amp;AB8</f>
        <v>มกราคมรับ11</v>
      </c>
      <c r="I8" s="71" t="str">
        <f>$I$5&amp;$I$6&amp;AB8</f>
        <v>มกราคมจ่าย11</v>
      </c>
      <c r="J8" s="71" t="str">
        <f>$J$5&amp;$J$6&amp;AB8</f>
        <v>กุมภาพันธ์รับ11</v>
      </c>
      <c r="K8" s="71" t="str">
        <f>$K$5&amp;$K$6&amp;AB8</f>
        <v>กุมภาพันธ์จ่าย11</v>
      </c>
      <c r="L8" s="71" t="str">
        <f>$L$5&amp;$L$6&amp;AB8</f>
        <v>มีนาคมรับ11</v>
      </c>
      <c r="M8" s="71" t="str">
        <f>$M$5&amp;$M$6&amp;AB8</f>
        <v>มีนาคมจ่าย11</v>
      </c>
      <c r="N8" s="71" t="str">
        <f>$N$5&amp;$N$6&amp;AB8</f>
        <v>เมษายนรับ11</v>
      </c>
      <c r="O8" s="71" t="str">
        <f>$O$5&amp;$O$6&amp;AB8</f>
        <v>เมษายนจ่าย11</v>
      </c>
      <c r="P8" s="71" t="str">
        <f>$P$5&amp;$P$6&amp;AB8</f>
        <v>พฤษภาคมรับ11</v>
      </c>
      <c r="Q8" s="71" t="str">
        <f>$Q$5&amp;$Q$6&amp;AB8</f>
        <v>พฤษภาคมจ่าย11</v>
      </c>
      <c r="R8" s="71" t="str">
        <f>$R$5&amp;$R$6&amp;AB8</f>
        <v>มิถุนายนรับ11</v>
      </c>
      <c r="S8" s="71" t="str">
        <f>$S$5&amp;$S$6&amp;AB8</f>
        <v>มิถุนายนจ่าย11</v>
      </c>
      <c r="T8" s="71" t="str">
        <f>$T$5&amp;$T$6&amp;AB8</f>
        <v>กรกฎาคมรับ11</v>
      </c>
      <c r="U8" s="71" t="str">
        <f>$U$5&amp;$U$6&amp;AB8</f>
        <v>กรกฎาคมจ่าย11</v>
      </c>
      <c r="V8" s="71" t="str">
        <f>$V$5&amp;$V$6&amp;AB8</f>
        <v>สิงหาคมรับ11</v>
      </c>
      <c r="W8" s="71" t="str">
        <f>$W$5&amp;$W$6&amp;AB8</f>
        <v>สิงหาคมจ่าย11</v>
      </c>
      <c r="X8" s="71" t="str">
        <f>$X$5&amp;$X$6&amp;AB8</f>
        <v>กันยายนรับ11</v>
      </c>
      <c r="Y8" s="71" t="str">
        <f>$Y$5&amp;$Y$6&amp;AB8</f>
        <v>กันยายนจ่าย11</v>
      </c>
      <c r="Z8" s="71" t="str">
        <f>$Z$6&amp;AB8</f>
        <v>รับ11</v>
      </c>
      <c r="AA8" s="71" t="str">
        <f>$AA$6&amp;AB8</f>
        <v>จ่าย11</v>
      </c>
      <c r="AB8" s="76">
        <v>11</v>
      </c>
      <c r="AC8" s="77" t="s">
        <v>428</v>
      </c>
      <c r="AD8" s="28">
        <v>0</v>
      </c>
      <c r="AE8" s="116">
        <v>0</v>
      </c>
      <c r="AF8" s="25">
        <f>SUMIF('บันทึกการรับ-จ่ายแสตมป์'!$B$6:$B$20000,B8,'บันทึกการรับ-จ่ายแสตมป์'!$T$6:$T$20000)</f>
        <v>0</v>
      </c>
      <c r="AG8" s="25">
        <f>SUMIF('บันทึกการรับ-จ่ายแสตมป์'!$B$6:$B$20000,C8,'บันทึกการรับ-จ่ายแสตมป์'!$T$6:$T$20000)</f>
        <v>0</v>
      </c>
      <c r="AH8" s="25">
        <f>SUMIF('บันทึกการรับ-จ่ายแสตมป์'!$B$6:$B$20000,D8,'บันทึกการรับ-จ่ายแสตมป์'!$T$6:$T$20000)</f>
        <v>0</v>
      </c>
      <c r="AI8" s="25">
        <f>SUMIF('บันทึกการรับ-จ่ายแสตมป์'!$B$6:$B$20000,E8,'บันทึกการรับ-จ่ายแสตมป์'!$T$6:$T$20000)</f>
        <v>0</v>
      </c>
      <c r="AJ8" s="25">
        <f>SUMIF('บันทึกการรับ-จ่ายแสตมป์'!$B$6:$B$20000,F8,'บันทึกการรับ-จ่ายแสตมป์'!$T$6:$T$20000)</f>
        <v>0</v>
      </c>
      <c r="AK8" s="25">
        <f>SUMIF('บันทึกการรับ-จ่ายแสตมป์'!$B$6:$B$20000,G8,'บันทึกการรับ-จ่ายแสตมป์'!$T$6:$T$20000)</f>
        <v>0</v>
      </c>
      <c r="AL8" s="25">
        <f>SUMIF('บันทึกการรับ-จ่ายแสตมป์'!$B$6:$B$20000,H8,'บันทึกการรับ-จ่ายแสตมป์'!$T$6:$T$20000)</f>
        <v>0</v>
      </c>
      <c r="AM8" s="25">
        <f>SUMIF('บันทึกการรับ-จ่ายแสตมป์'!$B$6:$B$20000,I8,'บันทึกการรับ-จ่ายแสตมป์'!$T$6:$T$20000)</f>
        <v>0</v>
      </c>
      <c r="AN8" s="25">
        <f>SUMIF('บันทึกการรับ-จ่ายแสตมป์'!$B$6:$B$20000,J8,'บันทึกการรับ-จ่ายแสตมป์'!$T$6:$T$20000)</f>
        <v>0</v>
      </c>
      <c r="AO8" s="25">
        <f>SUMIF('บันทึกการรับ-จ่ายแสตมป์'!$B$6:$B$20000,K8,'บันทึกการรับ-จ่ายแสตมป์'!$T$6:$T$20000)</f>
        <v>0</v>
      </c>
      <c r="AP8" s="25">
        <f>SUMIF('บันทึกการรับ-จ่ายแสตมป์'!$B$6:$B$20000,L8,'บันทึกการรับ-จ่ายแสตมป์'!$T$6:$T$20000)</f>
        <v>0</v>
      </c>
      <c r="AQ8" s="25">
        <f>SUMIF('บันทึกการรับ-จ่ายแสตมป์'!$B$6:$B$20000,M8,'บันทึกการรับ-จ่ายแสตมป์'!$T$6:$T$20000)</f>
        <v>0</v>
      </c>
      <c r="AR8" s="25">
        <f>SUMIF('บันทึกการรับ-จ่ายแสตมป์'!$B$6:$B$20000,N8,'บันทึกการรับ-จ่ายแสตมป์'!$T$6:$T$20000)</f>
        <v>0</v>
      </c>
      <c r="AS8" s="25">
        <f>SUMIF('บันทึกการรับ-จ่ายแสตมป์'!$B$6:$B$20000,O8,'บันทึกการรับ-จ่ายแสตมป์'!$T$6:$T$20000)</f>
        <v>0</v>
      </c>
      <c r="AT8" s="25">
        <f>SUMIF('บันทึกการรับ-จ่ายแสตมป์'!$B$6:$B$20000,P8,'บันทึกการรับ-จ่ายแสตมป์'!$T$6:$T$20000)</f>
        <v>0</v>
      </c>
      <c r="AU8" s="25">
        <f>SUMIF('บันทึกการรับ-จ่ายแสตมป์'!$B$6:$B$20000,Q8,'บันทึกการรับ-จ่ายแสตมป์'!$T$6:$T$20000)</f>
        <v>0</v>
      </c>
      <c r="AV8" s="25">
        <f>SUMIF('บันทึกการรับ-จ่ายแสตมป์'!$B$6:$B$20000,R8,'บันทึกการรับ-จ่ายแสตมป์'!$T$6:$T$20000)</f>
        <v>0</v>
      </c>
      <c r="AW8" s="25">
        <f>SUMIF('บันทึกการรับ-จ่ายแสตมป์'!$B$6:$B$20000,S8,'บันทึกการรับ-จ่ายแสตมป์'!$T$6:$T$20000)</f>
        <v>0</v>
      </c>
      <c r="AX8" s="25">
        <f>SUMIF('บันทึกการรับ-จ่ายแสตมป์'!$B$6:$B$20000,T8,'บันทึกการรับ-จ่ายแสตมป์'!$T$6:$T$20000)</f>
        <v>0</v>
      </c>
      <c r="AY8" s="25">
        <f>SUMIF('บันทึกการรับ-จ่ายแสตมป์'!$B$6:$B$20000,U8,'บันทึกการรับ-จ่ายแสตมป์'!$T$6:$T$20000)</f>
        <v>0</v>
      </c>
      <c r="AZ8" s="25">
        <f>SUMIF('บันทึกการรับ-จ่ายแสตมป์'!$B$6:$B$20000,V8,'บันทึกการรับ-จ่ายแสตมป์'!$T$6:$T$20000)</f>
        <v>0</v>
      </c>
      <c r="BA8" s="25">
        <f>SUMIF('บันทึกการรับ-จ่ายแสตมป์'!$B$6:$B$20000,W8,'บันทึกการรับ-จ่ายแสตมป์'!$T$6:$T$20000)</f>
        <v>0</v>
      </c>
      <c r="BB8" s="25">
        <f>SUMIF('บันทึกการรับ-จ่ายแสตมป์'!$B$6:$B$20000,X8,'บันทึกการรับ-จ่ายแสตมป์'!$T$6:$T$20000)</f>
        <v>0</v>
      </c>
      <c r="BC8" s="25">
        <f>SUMIF('บันทึกการรับ-จ่ายแสตมป์'!$B$6:$B$20000,Y8,'บันทึกการรับ-จ่ายแสตมป์'!$T$6:$T$20000)</f>
        <v>0</v>
      </c>
      <c r="BD8" s="25">
        <f>AF8+AH8+AJ8+AL8+AN8+AP8+AR8+AT8+AV8+AX8+AZ8+BB8</f>
        <v>0</v>
      </c>
      <c r="BE8" s="68">
        <f>SUMIF('บันทึกการรับ-จ่ายแสตมป์'!$D$6:$D$20000,Z8,'บันทึกการรับ-จ่ายแสตมป์'!$V$6:$V$20000)</f>
        <v>0</v>
      </c>
      <c r="BF8" s="25">
        <f>AG8+AI8+AK8+AM8+AO8+AQ8+AS8+AU8+AW8+AY8+BA8+BC8</f>
        <v>0</v>
      </c>
      <c r="BG8" s="68">
        <f>SUMIF('บันทึกการรับ-จ่ายแสตมป์'!$D$6:$D$20000,AA8,'บันทึกการรับ-จ่ายแสตมป์'!$V$6:$V$20000)</f>
        <v>0</v>
      </c>
      <c r="BH8" s="25">
        <f>AD8+BD8</f>
        <v>0</v>
      </c>
      <c r="BI8" s="68">
        <f>AE8+BE8</f>
        <v>0</v>
      </c>
      <c r="BJ8" s="25">
        <f>BF8</f>
        <v>0</v>
      </c>
      <c r="BK8" s="68">
        <f>BG8</f>
        <v>0</v>
      </c>
      <c r="BL8" s="28">
        <f>BH8-BJ8</f>
        <v>0</v>
      </c>
      <c r="BM8" s="25">
        <f>BI8-BK8</f>
        <v>0</v>
      </c>
      <c r="BN8" s="25"/>
    </row>
    <row r="9" spans="1:66" ht="24" x14ac:dyDescent="0.55000000000000004">
      <c r="A9" s="7"/>
      <c r="B9" s="71" t="str">
        <f>$B$5&amp;$B$6&amp;AB9</f>
        <v>ตุลาคมรับ12</v>
      </c>
      <c r="C9" s="71" t="str">
        <f>$C$5&amp;$C$6&amp;AB9</f>
        <v>ตุลาคมจ่าย12</v>
      </c>
      <c r="D9" s="71" t="str">
        <f>$D$5&amp;$D$6&amp;AB9</f>
        <v>พฤศจิกายนรับ12</v>
      </c>
      <c r="E9" s="71" t="str">
        <f>$E$5&amp;$E$6&amp;AB9</f>
        <v>พฤศจิกายนจ่าย12</v>
      </c>
      <c r="F9" s="71" t="str">
        <f>$F$5&amp;$F$6&amp;AB9</f>
        <v>ธันวาคมรับ12</v>
      </c>
      <c r="G9" s="71" t="str">
        <f>$G$5&amp;$G$6&amp;AB9</f>
        <v>ธันวาคมจ่าย12</v>
      </c>
      <c r="H9" s="71" t="str">
        <f>$H$5&amp;$H$6&amp;AB9</f>
        <v>มกราคมรับ12</v>
      </c>
      <c r="I9" s="71" t="str">
        <f>$I$5&amp;$I$6&amp;AB9</f>
        <v>มกราคมจ่าย12</v>
      </c>
      <c r="J9" s="71" t="str">
        <f>$J$5&amp;$J$6&amp;AB9</f>
        <v>กุมภาพันธ์รับ12</v>
      </c>
      <c r="K9" s="71" t="str">
        <f>$K$5&amp;$K$6&amp;AB9</f>
        <v>กุมภาพันธ์จ่าย12</v>
      </c>
      <c r="L9" s="71" t="str">
        <f>$L$5&amp;$L$6&amp;AB9</f>
        <v>มีนาคมรับ12</v>
      </c>
      <c r="M9" s="71" t="str">
        <f>$M$5&amp;$M$6&amp;AB9</f>
        <v>มีนาคมจ่าย12</v>
      </c>
      <c r="N9" s="71" t="str">
        <f>$N$5&amp;$N$6&amp;AB9</f>
        <v>เมษายนรับ12</v>
      </c>
      <c r="O9" s="71" t="str">
        <f>$O$5&amp;$O$6&amp;AB9</f>
        <v>เมษายนจ่าย12</v>
      </c>
      <c r="P9" s="71" t="str">
        <f>$P$5&amp;$P$6&amp;AB9</f>
        <v>พฤษภาคมรับ12</v>
      </c>
      <c r="Q9" s="71" t="str">
        <f>$Q$5&amp;$Q$6&amp;AB9</f>
        <v>พฤษภาคมจ่าย12</v>
      </c>
      <c r="R9" s="71" t="str">
        <f>$R$5&amp;$R$6&amp;AB9</f>
        <v>มิถุนายนรับ12</v>
      </c>
      <c r="S9" s="71" t="str">
        <f>$S$5&amp;$S$6&amp;AB9</f>
        <v>มิถุนายนจ่าย12</v>
      </c>
      <c r="T9" s="71" t="str">
        <f>$T$5&amp;$T$6&amp;AB9</f>
        <v>กรกฎาคมรับ12</v>
      </c>
      <c r="U9" s="71" t="str">
        <f>$U$5&amp;$U$6&amp;AB9</f>
        <v>กรกฎาคมจ่าย12</v>
      </c>
      <c r="V9" s="71" t="str">
        <f>$V$5&amp;$V$6&amp;AB9</f>
        <v>สิงหาคมรับ12</v>
      </c>
      <c r="W9" s="71" t="str">
        <f>$W$5&amp;$W$6&amp;AB9</f>
        <v>สิงหาคมจ่าย12</v>
      </c>
      <c r="X9" s="71" t="str">
        <f>$X$5&amp;$X$6&amp;AB9</f>
        <v>กันยายนรับ12</v>
      </c>
      <c r="Y9" s="71" t="str">
        <f>$Y$5&amp;$Y$6&amp;AB9</f>
        <v>กันยายนจ่าย12</v>
      </c>
      <c r="Z9" s="71" t="str">
        <f>$Z$6&amp;AB9</f>
        <v>รับ12</v>
      </c>
      <c r="AA9" s="71" t="str">
        <f>$AA$6&amp;AB9</f>
        <v>จ่าย12</v>
      </c>
      <c r="AB9" s="76">
        <v>12</v>
      </c>
      <c r="AC9" s="77" t="s">
        <v>400</v>
      </c>
      <c r="AD9" s="28">
        <v>0</v>
      </c>
      <c r="AE9" s="116">
        <v>0</v>
      </c>
      <c r="AF9" s="25">
        <f>SUMIF('บันทึกการรับ-จ่ายแสตมป์'!$B$6:$B$20000,B9,'บันทึกการรับ-จ่ายแสตมป์'!$T$6:$T$20000)</f>
        <v>0</v>
      </c>
      <c r="AG9" s="25">
        <f>SUMIF('บันทึกการรับ-จ่ายแสตมป์'!$B$6:$B$20000,C9,'บันทึกการรับ-จ่ายแสตมป์'!$T$6:$T$20000)</f>
        <v>0</v>
      </c>
      <c r="AH9" s="25">
        <f>SUMIF('บันทึกการรับ-จ่ายแสตมป์'!$B$6:$B$20000,D9,'บันทึกการรับ-จ่ายแสตมป์'!$T$6:$T$20000)</f>
        <v>0</v>
      </c>
      <c r="AI9" s="25">
        <f>SUMIF('บันทึกการรับ-จ่ายแสตมป์'!$B$6:$B$20000,E9,'บันทึกการรับ-จ่ายแสตมป์'!$T$6:$T$20000)</f>
        <v>0</v>
      </c>
      <c r="AJ9" s="25">
        <f>SUMIF('บันทึกการรับ-จ่ายแสตมป์'!$B$6:$B$20000,F9,'บันทึกการรับ-จ่ายแสตมป์'!$T$6:$T$20000)</f>
        <v>0</v>
      </c>
      <c r="AK9" s="25">
        <f>SUMIF('บันทึกการรับ-จ่ายแสตมป์'!$B$6:$B$20000,G9,'บันทึกการรับ-จ่ายแสตมป์'!$T$6:$T$20000)</f>
        <v>0</v>
      </c>
      <c r="AL9" s="25">
        <f>SUMIF('บันทึกการรับ-จ่ายแสตมป์'!$B$6:$B$20000,H9,'บันทึกการรับ-จ่ายแสตมป์'!$T$6:$T$20000)</f>
        <v>0</v>
      </c>
      <c r="AM9" s="25">
        <f>SUMIF('บันทึกการรับ-จ่ายแสตมป์'!$B$6:$B$20000,I9,'บันทึกการรับ-จ่ายแสตมป์'!$T$6:$T$20000)</f>
        <v>0</v>
      </c>
      <c r="AN9" s="25">
        <f>SUMIF('บันทึกการรับ-จ่ายแสตมป์'!$B$6:$B$20000,J9,'บันทึกการรับ-จ่ายแสตมป์'!$T$6:$T$20000)</f>
        <v>0</v>
      </c>
      <c r="AO9" s="25">
        <f>SUMIF('บันทึกการรับ-จ่ายแสตมป์'!$B$6:$B$20000,K9,'บันทึกการรับ-จ่ายแสตมป์'!$T$6:$T$20000)</f>
        <v>0</v>
      </c>
      <c r="AP9" s="25">
        <f>SUMIF('บันทึกการรับ-จ่ายแสตมป์'!$B$6:$B$20000,L9,'บันทึกการรับ-จ่ายแสตมป์'!$T$6:$T$20000)</f>
        <v>0</v>
      </c>
      <c r="AQ9" s="25">
        <f>SUMIF('บันทึกการรับ-จ่ายแสตมป์'!$B$6:$B$20000,M9,'บันทึกการรับ-จ่ายแสตมป์'!$T$6:$T$20000)</f>
        <v>0</v>
      </c>
      <c r="AR9" s="25">
        <f>SUMIF('บันทึกการรับ-จ่ายแสตมป์'!$B$6:$B$20000,N9,'บันทึกการรับ-จ่ายแสตมป์'!$T$6:$T$20000)</f>
        <v>0</v>
      </c>
      <c r="AS9" s="25">
        <f>SUMIF('บันทึกการรับ-จ่ายแสตมป์'!$B$6:$B$20000,O9,'บันทึกการรับ-จ่ายแสตมป์'!$T$6:$T$20000)</f>
        <v>0</v>
      </c>
      <c r="AT9" s="25">
        <f>SUMIF('บันทึกการรับ-จ่ายแสตมป์'!$B$6:$B$20000,P9,'บันทึกการรับ-จ่ายแสตมป์'!$T$6:$T$20000)</f>
        <v>0</v>
      </c>
      <c r="AU9" s="25">
        <f>SUMIF('บันทึกการรับ-จ่ายแสตมป์'!$B$6:$B$20000,Q9,'บันทึกการรับ-จ่ายแสตมป์'!$T$6:$T$20000)</f>
        <v>0</v>
      </c>
      <c r="AV9" s="25">
        <f>SUMIF('บันทึกการรับ-จ่ายแสตมป์'!$B$6:$B$20000,R9,'บันทึกการรับ-จ่ายแสตมป์'!$T$6:$T$20000)</f>
        <v>0</v>
      </c>
      <c r="AW9" s="25">
        <f>SUMIF('บันทึกการรับ-จ่ายแสตมป์'!$B$6:$B$20000,S9,'บันทึกการรับ-จ่ายแสตมป์'!$T$6:$T$20000)</f>
        <v>0</v>
      </c>
      <c r="AX9" s="25">
        <f>SUMIF('บันทึกการรับ-จ่ายแสตมป์'!$B$6:$B$20000,T9,'บันทึกการรับ-จ่ายแสตมป์'!$T$6:$T$20000)</f>
        <v>0</v>
      </c>
      <c r="AY9" s="25">
        <f>SUMIF('บันทึกการรับ-จ่ายแสตมป์'!$B$6:$B$20000,U9,'บันทึกการรับ-จ่ายแสตมป์'!$T$6:$T$20000)</f>
        <v>0</v>
      </c>
      <c r="AZ9" s="25">
        <f>SUMIF('บันทึกการรับ-จ่ายแสตมป์'!$B$6:$B$20000,V9,'บันทึกการรับ-จ่ายแสตมป์'!$T$6:$T$20000)</f>
        <v>0</v>
      </c>
      <c r="BA9" s="25">
        <f>SUMIF('บันทึกการรับ-จ่ายแสตมป์'!$B$6:$B$20000,W9,'บันทึกการรับ-จ่ายแสตมป์'!$T$6:$T$20000)</f>
        <v>0</v>
      </c>
      <c r="BB9" s="25">
        <f>SUMIF('บันทึกการรับ-จ่ายแสตมป์'!$B$6:$B$20000,X9,'บันทึกการรับ-จ่ายแสตมป์'!$T$6:$T$20000)</f>
        <v>0</v>
      </c>
      <c r="BC9" s="25">
        <f>SUMIF('บันทึกการรับ-จ่ายแสตมป์'!$B$6:$B$20000,Y9,'บันทึกการรับ-จ่ายแสตมป์'!$T$6:$T$20000)</f>
        <v>0</v>
      </c>
      <c r="BD9" s="25">
        <f>AF9+AH9+AJ9+AL9+AN9+AP9+AR9+AT9+AV9+AX9+AZ9+BB9</f>
        <v>0</v>
      </c>
      <c r="BE9" s="68">
        <f>SUMIF('บันทึกการรับ-จ่ายแสตมป์'!$D$6:$D$20000,Z9,'บันทึกการรับ-จ่ายแสตมป์'!$V$6:$V$20000)</f>
        <v>0</v>
      </c>
      <c r="BF9" s="25">
        <f>AG9+AI9+AK9+AM9+AO9+AQ9+AS9+AU9+AW9+AY9+BA9+BC9</f>
        <v>0</v>
      </c>
      <c r="BG9" s="68">
        <f>SUMIF('บันทึกการรับ-จ่ายแสตมป์'!$D$6:$D$20000,AA9,'บันทึกการรับ-จ่ายแสตมป์'!$V$6:$V$20000)</f>
        <v>0</v>
      </c>
      <c r="BH9" s="25">
        <f>AD9+BD9</f>
        <v>0</v>
      </c>
      <c r="BI9" s="68">
        <f>AE9+BE9</f>
        <v>0</v>
      </c>
      <c r="BJ9" s="25">
        <f>BF9</f>
        <v>0</v>
      </c>
      <c r="BK9" s="68">
        <f>BG9</f>
        <v>0</v>
      </c>
      <c r="BL9" s="28">
        <f>BH9-BJ9</f>
        <v>0</v>
      </c>
      <c r="BM9" s="25">
        <f>BI9-BK9</f>
        <v>0</v>
      </c>
      <c r="BN9" s="25"/>
    </row>
    <row r="10" spans="1:66" ht="24" x14ac:dyDescent="0.55000000000000004">
      <c r="A10" s="90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135" t="s">
        <v>399</v>
      </c>
      <c r="AC10" s="136"/>
      <c r="AD10" s="90"/>
      <c r="AE10" s="90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3"/>
      <c r="BJ10" s="92"/>
      <c r="BK10" s="93"/>
      <c r="BL10" s="94"/>
      <c r="BM10" s="92"/>
      <c r="BN10" s="92"/>
    </row>
    <row r="11" spans="1:66" ht="24" x14ac:dyDescent="0.55000000000000004">
      <c r="A11" s="7"/>
      <c r="B11" s="71" t="str">
        <f t="shared" ref="B11:B18" si="0">$B$5&amp;$B$6&amp;AB11</f>
        <v>ตุลาคมรับ21</v>
      </c>
      <c r="C11" s="71" t="str">
        <f t="shared" ref="C11:C18" si="1">$C$5&amp;$C$6&amp;AB11</f>
        <v>ตุลาคมจ่าย21</v>
      </c>
      <c r="D11" s="71" t="str">
        <f t="shared" ref="D11:D18" si="2">$D$5&amp;$D$6&amp;AB11</f>
        <v>พฤศจิกายนรับ21</v>
      </c>
      <c r="E11" s="71" t="str">
        <f t="shared" ref="E11:E18" si="3">$E$5&amp;$E$6&amp;AB11</f>
        <v>พฤศจิกายนจ่าย21</v>
      </c>
      <c r="F11" s="71" t="str">
        <f t="shared" ref="F11:F18" si="4">$F$5&amp;$F$6&amp;AB11</f>
        <v>ธันวาคมรับ21</v>
      </c>
      <c r="G11" s="71" t="str">
        <f t="shared" ref="G11:G18" si="5">$G$5&amp;$G$6&amp;AB11</f>
        <v>ธันวาคมจ่าย21</v>
      </c>
      <c r="H11" s="71" t="str">
        <f t="shared" ref="H11:H18" si="6">$H$5&amp;$H$6&amp;AB11</f>
        <v>มกราคมรับ21</v>
      </c>
      <c r="I11" s="71" t="str">
        <f t="shared" ref="I11:I18" si="7">$I$5&amp;$I$6&amp;AB11</f>
        <v>มกราคมจ่าย21</v>
      </c>
      <c r="J11" s="71" t="str">
        <f t="shared" ref="J11:J18" si="8">$J$5&amp;$J$6&amp;AB11</f>
        <v>กุมภาพันธ์รับ21</v>
      </c>
      <c r="K11" s="71" t="str">
        <f t="shared" ref="K11:K18" si="9">$K$5&amp;$K$6&amp;AB11</f>
        <v>กุมภาพันธ์จ่าย21</v>
      </c>
      <c r="L11" s="71" t="str">
        <f t="shared" ref="L11:L18" si="10">$L$5&amp;$L$6&amp;AB11</f>
        <v>มีนาคมรับ21</v>
      </c>
      <c r="M11" s="71" t="str">
        <f t="shared" ref="M11:M18" si="11">$M$5&amp;$M$6&amp;AB11</f>
        <v>มีนาคมจ่าย21</v>
      </c>
      <c r="N11" s="71" t="str">
        <f t="shared" ref="N11:N18" si="12">$N$5&amp;$N$6&amp;AB11</f>
        <v>เมษายนรับ21</v>
      </c>
      <c r="O11" s="71" t="str">
        <f t="shared" ref="O11:O18" si="13">$O$5&amp;$O$6&amp;AB11</f>
        <v>เมษายนจ่าย21</v>
      </c>
      <c r="P11" s="71" t="str">
        <f t="shared" ref="P11:P18" si="14">$P$5&amp;$P$6&amp;AB11</f>
        <v>พฤษภาคมรับ21</v>
      </c>
      <c r="Q11" s="71" t="str">
        <f t="shared" ref="Q11:Q18" si="15">$Q$5&amp;$Q$6&amp;AB11</f>
        <v>พฤษภาคมจ่าย21</v>
      </c>
      <c r="R11" s="71" t="str">
        <f t="shared" ref="R11:R18" si="16">$R$5&amp;$R$6&amp;AB11</f>
        <v>มิถุนายนรับ21</v>
      </c>
      <c r="S11" s="71" t="str">
        <f t="shared" ref="S11:S18" si="17">$S$5&amp;$S$6&amp;AB11</f>
        <v>มิถุนายนจ่าย21</v>
      </c>
      <c r="T11" s="71" t="str">
        <f t="shared" ref="T11:T18" si="18">$T$5&amp;$T$6&amp;AB11</f>
        <v>กรกฎาคมรับ21</v>
      </c>
      <c r="U11" s="71" t="str">
        <f t="shared" ref="U11:U18" si="19">$U$5&amp;$U$6&amp;AB11</f>
        <v>กรกฎาคมจ่าย21</v>
      </c>
      <c r="V11" s="71" t="str">
        <f t="shared" ref="V11:V18" si="20">$V$5&amp;$V$6&amp;AB11</f>
        <v>สิงหาคมรับ21</v>
      </c>
      <c r="W11" s="71" t="str">
        <f t="shared" ref="W11:W18" si="21">$W$5&amp;$W$6&amp;AB11</f>
        <v>สิงหาคมจ่าย21</v>
      </c>
      <c r="X11" s="71" t="str">
        <f t="shared" ref="X11:X18" si="22">$X$5&amp;$X$6&amp;AB11</f>
        <v>กันยายนรับ21</v>
      </c>
      <c r="Y11" s="71" t="str">
        <f t="shared" ref="Y11:Y18" si="23">$Y$5&amp;$Y$6&amp;AB11</f>
        <v>กันยายนจ่าย21</v>
      </c>
      <c r="Z11" s="71" t="str">
        <f t="shared" ref="Z11:Z18" si="24">$Z$6&amp;AB11</f>
        <v>รับ21</v>
      </c>
      <c r="AA11" s="71" t="str">
        <f t="shared" ref="AA11:AA18" si="25">$AA$6&amp;AB11</f>
        <v>จ่าย21</v>
      </c>
      <c r="AB11" s="76">
        <v>21</v>
      </c>
      <c r="AC11" s="77" t="s">
        <v>429</v>
      </c>
      <c r="AD11" s="28">
        <v>0</v>
      </c>
      <c r="AE11" s="116">
        <v>0</v>
      </c>
      <c r="AF11" s="25">
        <f>SUMIF('บันทึกการรับ-จ่ายแสตมป์'!$B$6:$B$20000,B11,'บันทึกการรับ-จ่ายแสตมป์'!$T$6:$T$20000)</f>
        <v>0</v>
      </c>
      <c r="AG11" s="25">
        <f>SUMIF('บันทึกการรับ-จ่ายแสตมป์'!$B$6:$B$20000,C11,'บันทึกการรับ-จ่ายแสตมป์'!$T$6:$T$20000)</f>
        <v>0</v>
      </c>
      <c r="AH11" s="25">
        <f>SUMIF('บันทึกการรับ-จ่ายแสตมป์'!$B$6:$B$20000,D11,'บันทึกการรับ-จ่ายแสตมป์'!$T$6:$T$20000)</f>
        <v>0</v>
      </c>
      <c r="AI11" s="25">
        <f>SUMIF('บันทึกการรับ-จ่ายแสตมป์'!$B$6:$B$20000,E11,'บันทึกการรับ-จ่ายแสตมป์'!$T$6:$T$20000)</f>
        <v>0</v>
      </c>
      <c r="AJ11" s="25">
        <f>SUMIF('บันทึกการรับ-จ่ายแสตมป์'!$B$6:$B$20000,F11,'บันทึกการรับ-จ่ายแสตมป์'!$T$6:$T$20000)</f>
        <v>0</v>
      </c>
      <c r="AK11" s="25">
        <f>SUMIF('บันทึกการรับ-จ่ายแสตมป์'!$B$6:$B$20000,G11,'บันทึกการรับ-จ่ายแสตมป์'!$T$6:$T$20000)</f>
        <v>0</v>
      </c>
      <c r="AL11" s="25">
        <f>SUMIF('บันทึกการรับ-จ่ายแสตมป์'!$B$6:$B$20000,H11,'บันทึกการรับ-จ่ายแสตมป์'!$T$6:$T$20000)</f>
        <v>0</v>
      </c>
      <c r="AM11" s="25">
        <f>SUMIF('บันทึกการรับ-จ่ายแสตมป์'!$B$6:$B$20000,I11,'บันทึกการรับ-จ่ายแสตมป์'!$T$6:$T$20000)</f>
        <v>0</v>
      </c>
      <c r="AN11" s="25">
        <f>SUMIF('บันทึกการรับ-จ่ายแสตมป์'!$B$6:$B$20000,J11,'บันทึกการรับ-จ่ายแสตมป์'!$T$6:$T$20000)</f>
        <v>0</v>
      </c>
      <c r="AO11" s="25">
        <f>SUMIF('บันทึกการรับ-จ่ายแสตมป์'!$B$6:$B$20000,K11,'บันทึกการรับ-จ่ายแสตมป์'!$T$6:$T$20000)</f>
        <v>0</v>
      </c>
      <c r="AP11" s="25">
        <f>SUMIF('บันทึกการรับ-จ่ายแสตมป์'!$B$6:$B$20000,L11,'บันทึกการรับ-จ่ายแสตมป์'!$T$6:$T$20000)</f>
        <v>0</v>
      </c>
      <c r="AQ11" s="25">
        <f>SUMIF('บันทึกการรับ-จ่ายแสตมป์'!$B$6:$B$20000,M11,'บันทึกการรับ-จ่ายแสตมป์'!$T$6:$T$20000)</f>
        <v>0</v>
      </c>
      <c r="AR11" s="25">
        <f>SUMIF('บันทึกการรับ-จ่ายแสตมป์'!$B$6:$B$20000,N11,'บันทึกการรับ-จ่ายแสตมป์'!$T$6:$T$20000)</f>
        <v>0</v>
      </c>
      <c r="AS11" s="25">
        <f>SUMIF('บันทึกการรับ-จ่ายแสตมป์'!$B$6:$B$20000,O11,'บันทึกการรับ-จ่ายแสตมป์'!$T$6:$T$20000)</f>
        <v>0</v>
      </c>
      <c r="AT11" s="25">
        <f>SUMIF('บันทึกการรับ-จ่ายแสตมป์'!$B$6:$B$20000,P11,'บันทึกการรับ-จ่ายแสตมป์'!$T$6:$T$20000)</f>
        <v>0</v>
      </c>
      <c r="AU11" s="25">
        <f>SUMIF('บันทึกการรับ-จ่ายแสตมป์'!$B$6:$B$20000,Q11,'บันทึกการรับ-จ่ายแสตมป์'!$T$6:$T$20000)</f>
        <v>0</v>
      </c>
      <c r="AV11" s="25">
        <f>SUMIF('บันทึกการรับ-จ่ายแสตมป์'!$B$6:$B$20000,R11,'บันทึกการรับ-จ่ายแสตมป์'!$T$6:$T$20000)</f>
        <v>0</v>
      </c>
      <c r="AW11" s="25">
        <f>SUMIF('บันทึกการรับ-จ่ายแสตมป์'!$B$6:$B$20000,S11,'บันทึกการรับ-จ่ายแสตมป์'!$T$6:$T$20000)</f>
        <v>0</v>
      </c>
      <c r="AX11" s="25">
        <f>SUMIF('บันทึกการรับ-จ่ายแสตมป์'!$B$6:$B$20000,T11,'บันทึกการรับ-จ่ายแสตมป์'!$T$6:$T$20000)</f>
        <v>0</v>
      </c>
      <c r="AY11" s="25">
        <f>SUMIF('บันทึกการรับ-จ่ายแสตมป์'!$B$6:$B$20000,U11,'บันทึกการรับ-จ่ายแสตมป์'!$T$6:$T$20000)</f>
        <v>0</v>
      </c>
      <c r="AZ11" s="25">
        <f>SUMIF('บันทึกการรับ-จ่ายแสตมป์'!$B$6:$B$20000,V11,'บันทึกการรับ-จ่ายแสตมป์'!$T$6:$T$20000)</f>
        <v>0</v>
      </c>
      <c r="BA11" s="25">
        <f>SUMIF('บันทึกการรับ-จ่ายแสตมป์'!$B$6:$B$20000,W11,'บันทึกการรับ-จ่ายแสตมป์'!$T$6:$T$20000)</f>
        <v>0</v>
      </c>
      <c r="BB11" s="25">
        <f>SUMIF('บันทึกการรับ-จ่ายแสตมป์'!$B$6:$B$20000,X11,'บันทึกการรับ-จ่ายแสตมป์'!$T$6:$T$20000)</f>
        <v>0</v>
      </c>
      <c r="BC11" s="25">
        <f>SUMIF('บันทึกการรับ-จ่ายแสตมป์'!$B$6:$B$20000,Y11,'บันทึกการรับ-จ่ายแสตมป์'!$T$6:$T$20000)</f>
        <v>0</v>
      </c>
      <c r="BD11" s="25">
        <f t="shared" ref="BD11:BD18" si="26">AF11+AH11+AJ11+AL11+AN11+AP11+AR11+AT11+AV11+AX11+AZ11+BB11</f>
        <v>0</v>
      </c>
      <c r="BE11" s="68">
        <f>SUMIF('บันทึกการรับ-จ่ายแสตมป์'!$D$6:$D$20000,Z11,'บันทึกการรับ-จ่ายแสตมป์'!$V$6:$V$20000)</f>
        <v>0</v>
      </c>
      <c r="BF11" s="25">
        <f t="shared" ref="BF11:BF18" si="27">AG11+AI11+AK11+AM11+AO11+AQ11+AS11+AU11+AW11+AY11+BA11+BC11</f>
        <v>0</v>
      </c>
      <c r="BG11" s="68">
        <f>SUMIF('บันทึกการรับ-จ่ายแสตมป์'!$D$6:$D$20000,AA11,'บันทึกการรับ-จ่ายแสตมป์'!$V$6:$V$20000)</f>
        <v>0</v>
      </c>
      <c r="BH11" s="25">
        <f t="shared" ref="BH11:BH18" si="28">AD11+BD11</f>
        <v>0</v>
      </c>
      <c r="BI11" s="68">
        <f t="shared" ref="BI11:BI18" si="29">AE11+BE11</f>
        <v>0</v>
      </c>
      <c r="BJ11" s="25">
        <f t="shared" ref="BJ11:BJ18" si="30">BF11</f>
        <v>0</v>
      </c>
      <c r="BK11" s="68">
        <f t="shared" ref="BK11:BK18" si="31">BG11</f>
        <v>0</v>
      </c>
      <c r="BL11" s="28">
        <f t="shared" ref="BL11:BL18" si="32">BH11-BJ11</f>
        <v>0</v>
      </c>
      <c r="BM11" s="25">
        <f t="shared" ref="BM11:BM18" si="33">BI11-BK11</f>
        <v>0</v>
      </c>
      <c r="BN11" s="25"/>
    </row>
    <row r="12" spans="1:66" ht="24" x14ac:dyDescent="0.55000000000000004">
      <c r="A12" s="7"/>
      <c r="B12" s="71" t="str">
        <f t="shared" si="0"/>
        <v>ตุลาคมรับ21.1</v>
      </c>
      <c r="C12" s="71" t="str">
        <f t="shared" si="1"/>
        <v>ตุลาคมจ่าย21.1</v>
      </c>
      <c r="D12" s="71" t="str">
        <f t="shared" si="2"/>
        <v>พฤศจิกายนรับ21.1</v>
      </c>
      <c r="E12" s="71" t="str">
        <f t="shared" si="3"/>
        <v>พฤศจิกายนจ่าย21.1</v>
      </c>
      <c r="F12" s="71" t="str">
        <f t="shared" si="4"/>
        <v>ธันวาคมรับ21.1</v>
      </c>
      <c r="G12" s="71" t="str">
        <f t="shared" si="5"/>
        <v>ธันวาคมจ่าย21.1</v>
      </c>
      <c r="H12" s="71" t="str">
        <f t="shared" si="6"/>
        <v>มกราคมรับ21.1</v>
      </c>
      <c r="I12" s="71" t="str">
        <f t="shared" si="7"/>
        <v>มกราคมจ่าย21.1</v>
      </c>
      <c r="J12" s="71" t="str">
        <f t="shared" si="8"/>
        <v>กุมภาพันธ์รับ21.1</v>
      </c>
      <c r="K12" s="71" t="str">
        <f t="shared" si="9"/>
        <v>กุมภาพันธ์จ่าย21.1</v>
      </c>
      <c r="L12" s="71" t="str">
        <f t="shared" si="10"/>
        <v>มีนาคมรับ21.1</v>
      </c>
      <c r="M12" s="71" t="str">
        <f t="shared" si="11"/>
        <v>มีนาคมจ่าย21.1</v>
      </c>
      <c r="N12" s="71" t="str">
        <f t="shared" si="12"/>
        <v>เมษายนรับ21.1</v>
      </c>
      <c r="O12" s="71" t="str">
        <f t="shared" si="13"/>
        <v>เมษายนจ่าย21.1</v>
      </c>
      <c r="P12" s="71" t="str">
        <f t="shared" si="14"/>
        <v>พฤษภาคมรับ21.1</v>
      </c>
      <c r="Q12" s="71" t="str">
        <f t="shared" si="15"/>
        <v>พฤษภาคมจ่าย21.1</v>
      </c>
      <c r="R12" s="71" t="str">
        <f t="shared" si="16"/>
        <v>มิถุนายนรับ21.1</v>
      </c>
      <c r="S12" s="71" t="str">
        <f t="shared" si="17"/>
        <v>มิถุนายนจ่าย21.1</v>
      </c>
      <c r="T12" s="71" t="str">
        <f t="shared" si="18"/>
        <v>กรกฎาคมรับ21.1</v>
      </c>
      <c r="U12" s="71" t="str">
        <f t="shared" si="19"/>
        <v>กรกฎาคมจ่าย21.1</v>
      </c>
      <c r="V12" s="71" t="str">
        <f t="shared" si="20"/>
        <v>สิงหาคมรับ21.1</v>
      </c>
      <c r="W12" s="71" t="str">
        <f t="shared" si="21"/>
        <v>สิงหาคมจ่าย21.1</v>
      </c>
      <c r="X12" s="71" t="str">
        <f t="shared" si="22"/>
        <v>กันยายนรับ21.1</v>
      </c>
      <c r="Y12" s="71" t="str">
        <f t="shared" si="23"/>
        <v>กันยายนจ่าย21.1</v>
      </c>
      <c r="Z12" s="71" t="str">
        <f t="shared" si="24"/>
        <v>รับ21.1</v>
      </c>
      <c r="AA12" s="71" t="str">
        <f t="shared" si="25"/>
        <v>จ่าย21.1</v>
      </c>
      <c r="AB12" s="76">
        <v>21.1</v>
      </c>
      <c r="AC12" s="77" t="s">
        <v>430</v>
      </c>
      <c r="AD12" s="28">
        <v>0</v>
      </c>
      <c r="AE12" s="116">
        <v>0</v>
      </c>
      <c r="AF12" s="25">
        <f>SUMIF('บันทึกการรับ-จ่ายแสตมป์'!$B$6:$B$20000,B12,'บันทึกการรับ-จ่ายแสตมป์'!$T$6:$T$20000)</f>
        <v>0</v>
      </c>
      <c r="AG12" s="25">
        <f>SUMIF('บันทึกการรับ-จ่ายแสตมป์'!$B$6:$B$20000,C12,'บันทึกการรับ-จ่ายแสตมป์'!$T$6:$T$20000)</f>
        <v>0</v>
      </c>
      <c r="AH12" s="25">
        <f>SUMIF('บันทึกการรับ-จ่ายแสตมป์'!$B$6:$B$20000,D12,'บันทึกการรับ-จ่ายแสตมป์'!$T$6:$T$20000)</f>
        <v>0</v>
      </c>
      <c r="AI12" s="25">
        <f>SUMIF('บันทึกการรับ-จ่ายแสตมป์'!$B$6:$B$20000,E12,'บันทึกการรับ-จ่ายแสตมป์'!$T$6:$T$20000)</f>
        <v>0</v>
      </c>
      <c r="AJ12" s="25">
        <f>SUMIF('บันทึกการรับ-จ่ายแสตมป์'!$B$6:$B$20000,F12,'บันทึกการรับ-จ่ายแสตมป์'!$T$6:$T$20000)</f>
        <v>0</v>
      </c>
      <c r="AK12" s="25">
        <f>SUMIF('บันทึกการรับ-จ่ายแสตมป์'!$B$6:$B$20000,G12,'บันทึกการรับ-จ่ายแสตมป์'!$T$6:$T$20000)</f>
        <v>0</v>
      </c>
      <c r="AL12" s="25">
        <f>SUMIF('บันทึกการรับ-จ่ายแสตมป์'!$B$6:$B$20000,H12,'บันทึกการรับ-จ่ายแสตมป์'!$T$6:$T$20000)</f>
        <v>0</v>
      </c>
      <c r="AM12" s="25">
        <f>SUMIF('บันทึกการรับ-จ่ายแสตมป์'!$B$6:$B$20000,I12,'บันทึกการรับ-จ่ายแสตมป์'!$T$6:$T$20000)</f>
        <v>0</v>
      </c>
      <c r="AN12" s="25">
        <f>SUMIF('บันทึกการรับ-จ่ายแสตมป์'!$B$6:$B$20000,J12,'บันทึกการรับ-จ่ายแสตมป์'!$T$6:$T$20000)</f>
        <v>0</v>
      </c>
      <c r="AO12" s="25">
        <f>SUMIF('บันทึกการรับ-จ่ายแสตมป์'!$B$6:$B$20000,K12,'บันทึกการรับ-จ่ายแสตมป์'!$T$6:$T$20000)</f>
        <v>0</v>
      </c>
      <c r="AP12" s="25">
        <f>SUMIF('บันทึกการรับ-จ่ายแสตมป์'!$B$6:$B$20000,L12,'บันทึกการรับ-จ่ายแสตมป์'!$T$6:$T$20000)</f>
        <v>0</v>
      </c>
      <c r="AQ12" s="25">
        <f>SUMIF('บันทึกการรับ-จ่ายแสตมป์'!$B$6:$B$20000,M12,'บันทึกการรับ-จ่ายแสตมป์'!$T$6:$T$20000)</f>
        <v>0</v>
      </c>
      <c r="AR12" s="25">
        <f>SUMIF('บันทึกการรับ-จ่ายแสตมป์'!$B$6:$B$20000,N12,'บันทึกการรับ-จ่ายแสตมป์'!$T$6:$T$20000)</f>
        <v>0</v>
      </c>
      <c r="AS12" s="25">
        <f>SUMIF('บันทึกการรับ-จ่ายแสตมป์'!$B$6:$B$20000,O12,'บันทึกการรับ-จ่ายแสตมป์'!$T$6:$T$20000)</f>
        <v>0</v>
      </c>
      <c r="AT12" s="25">
        <f>SUMIF('บันทึกการรับ-จ่ายแสตมป์'!$B$6:$B$20000,P12,'บันทึกการรับ-จ่ายแสตมป์'!$T$6:$T$20000)</f>
        <v>0</v>
      </c>
      <c r="AU12" s="25">
        <f>SUMIF('บันทึกการรับ-จ่ายแสตมป์'!$B$6:$B$20000,Q12,'บันทึกการรับ-จ่ายแสตมป์'!$T$6:$T$20000)</f>
        <v>0</v>
      </c>
      <c r="AV12" s="25">
        <f>SUMIF('บันทึกการรับ-จ่ายแสตมป์'!$B$6:$B$20000,R12,'บันทึกการรับ-จ่ายแสตมป์'!$T$6:$T$20000)</f>
        <v>0</v>
      </c>
      <c r="AW12" s="25">
        <f>SUMIF('บันทึกการรับ-จ่ายแสตมป์'!$B$6:$B$20000,S12,'บันทึกการรับ-จ่ายแสตมป์'!$T$6:$T$20000)</f>
        <v>0</v>
      </c>
      <c r="AX12" s="25">
        <f>SUMIF('บันทึกการรับ-จ่ายแสตมป์'!$B$6:$B$20000,T12,'บันทึกการรับ-จ่ายแสตมป์'!$T$6:$T$20000)</f>
        <v>0</v>
      </c>
      <c r="AY12" s="25">
        <f>SUMIF('บันทึกการรับ-จ่ายแสตมป์'!$B$6:$B$20000,U12,'บันทึกการรับ-จ่ายแสตมป์'!$T$6:$T$20000)</f>
        <v>0</v>
      </c>
      <c r="AZ12" s="25">
        <f>SUMIF('บันทึกการรับ-จ่ายแสตมป์'!$B$6:$B$20000,V12,'บันทึกการรับ-จ่ายแสตมป์'!$T$6:$T$20000)</f>
        <v>0</v>
      </c>
      <c r="BA12" s="25">
        <f>SUMIF('บันทึกการรับ-จ่ายแสตมป์'!$B$6:$B$20000,W12,'บันทึกการรับ-จ่ายแสตมป์'!$T$6:$T$20000)</f>
        <v>0</v>
      </c>
      <c r="BB12" s="25">
        <f>SUMIF('บันทึกการรับ-จ่ายแสตมป์'!$B$6:$B$20000,X12,'บันทึกการรับ-จ่ายแสตมป์'!$T$6:$T$20000)</f>
        <v>0</v>
      </c>
      <c r="BC12" s="25">
        <f>SUMIF('บันทึกการรับ-จ่ายแสตมป์'!$B$6:$B$20000,Y12,'บันทึกการรับ-จ่ายแสตมป์'!$T$6:$T$20000)</f>
        <v>0</v>
      </c>
      <c r="BD12" s="25">
        <f t="shared" si="26"/>
        <v>0</v>
      </c>
      <c r="BE12" s="68">
        <f>SUMIF('บันทึกการรับ-จ่ายแสตมป์'!$D$6:$D$20000,Z12,'บันทึกการรับ-จ่ายแสตมป์'!$V$6:$V$20000)</f>
        <v>0</v>
      </c>
      <c r="BF12" s="25">
        <f t="shared" si="27"/>
        <v>0</v>
      </c>
      <c r="BG12" s="68">
        <f>SUMIF('บันทึกการรับ-จ่ายแสตมป์'!$D$6:$D$20000,AA12,'บันทึกการรับ-จ่ายแสตมป์'!$V$6:$V$20000)</f>
        <v>0</v>
      </c>
      <c r="BH12" s="25">
        <f t="shared" si="28"/>
        <v>0</v>
      </c>
      <c r="BI12" s="68">
        <f t="shared" si="29"/>
        <v>0</v>
      </c>
      <c r="BJ12" s="25">
        <f t="shared" si="30"/>
        <v>0</v>
      </c>
      <c r="BK12" s="68">
        <f t="shared" si="31"/>
        <v>0</v>
      </c>
      <c r="BL12" s="28">
        <f t="shared" si="32"/>
        <v>0</v>
      </c>
      <c r="BM12" s="25">
        <f t="shared" si="33"/>
        <v>0</v>
      </c>
      <c r="BN12" s="25"/>
    </row>
    <row r="13" spans="1:66" ht="24" x14ac:dyDescent="0.55000000000000004">
      <c r="A13" s="7"/>
      <c r="B13" s="71" t="str">
        <f t="shared" si="0"/>
        <v>ตุลาคมรับ22</v>
      </c>
      <c r="C13" s="71" t="str">
        <f t="shared" si="1"/>
        <v>ตุลาคมจ่าย22</v>
      </c>
      <c r="D13" s="71" t="str">
        <f t="shared" si="2"/>
        <v>พฤศจิกายนรับ22</v>
      </c>
      <c r="E13" s="71" t="str">
        <f t="shared" si="3"/>
        <v>พฤศจิกายนจ่าย22</v>
      </c>
      <c r="F13" s="71" t="str">
        <f t="shared" si="4"/>
        <v>ธันวาคมรับ22</v>
      </c>
      <c r="G13" s="71" t="str">
        <f t="shared" si="5"/>
        <v>ธันวาคมจ่าย22</v>
      </c>
      <c r="H13" s="71" t="str">
        <f t="shared" si="6"/>
        <v>มกราคมรับ22</v>
      </c>
      <c r="I13" s="71" t="str">
        <f t="shared" si="7"/>
        <v>มกราคมจ่าย22</v>
      </c>
      <c r="J13" s="71" t="str">
        <f t="shared" si="8"/>
        <v>กุมภาพันธ์รับ22</v>
      </c>
      <c r="K13" s="71" t="str">
        <f t="shared" si="9"/>
        <v>กุมภาพันธ์จ่าย22</v>
      </c>
      <c r="L13" s="71" t="str">
        <f t="shared" si="10"/>
        <v>มีนาคมรับ22</v>
      </c>
      <c r="M13" s="71" t="str">
        <f t="shared" si="11"/>
        <v>มีนาคมจ่าย22</v>
      </c>
      <c r="N13" s="71" t="str">
        <f t="shared" si="12"/>
        <v>เมษายนรับ22</v>
      </c>
      <c r="O13" s="71" t="str">
        <f t="shared" si="13"/>
        <v>เมษายนจ่าย22</v>
      </c>
      <c r="P13" s="71" t="str">
        <f t="shared" si="14"/>
        <v>พฤษภาคมรับ22</v>
      </c>
      <c r="Q13" s="71" t="str">
        <f t="shared" si="15"/>
        <v>พฤษภาคมจ่าย22</v>
      </c>
      <c r="R13" s="71" t="str">
        <f t="shared" si="16"/>
        <v>มิถุนายนรับ22</v>
      </c>
      <c r="S13" s="71" t="str">
        <f t="shared" si="17"/>
        <v>มิถุนายนจ่าย22</v>
      </c>
      <c r="T13" s="71" t="str">
        <f t="shared" si="18"/>
        <v>กรกฎาคมรับ22</v>
      </c>
      <c r="U13" s="71" t="str">
        <f t="shared" si="19"/>
        <v>กรกฎาคมจ่าย22</v>
      </c>
      <c r="V13" s="71" t="str">
        <f t="shared" si="20"/>
        <v>สิงหาคมรับ22</v>
      </c>
      <c r="W13" s="71" t="str">
        <f t="shared" si="21"/>
        <v>สิงหาคมจ่าย22</v>
      </c>
      <c r="X13" s="71" t="str">
        <f t="shared" si="22"/>
        <v>กันยายนรับ22</v>
      </c>
      <c r="Y13" s="71" t="str">
        <f t="shared" si="23"/>
        <v>กันยายนจ่าย22</v>
      </c>
      <c r="Z13" s="71" t="str">
        <f t="shared" si="24"/>
        <v>รับ22</v>
      </c>
      <c r="AA13" s="71" t="str">
        <f t="shared" si="25"/>
        <v>จ่าย22</v>
      </c>
      <c r="AB13" s="76">
        <v>22</v>
      </c>
      <c r="AC13" s="77" t="s">
        <v>431</v>
      </c>
      <c r="AD13" s="28">
        <v>0</v>
      </c>
      <c r="AE13" s="116">
        <v>0</v>
      </c>
      <c r="AF13" s="25">
        <f>SUMIF('บันทึกการรับ-จ่ายแสตมป์'!$B$6:$B$20000,B13,'บันทึกการรับ-จ่ายแสตมป์'!$T$6:$T$20000)</f>
        <v>0</v>
      </c>
      <c r="AG13" s="25">
        <f>SUMIF('บันทึกการรับ-จ่ายแสตมป์'!$B$6:$B$20000,C13,'บันทึกการรับ-จ่ายแสตมป์'!$T$6:$T$20000)</f>
        <v>0</v>
      </c>
      <c r="AH13" s="25">
        <f>SUMIF('บันทึกการรับ-จ่ายแสตมป์'!$B$6:$B$20000,D13,'บันทึกการรับ-จ่ายแสตมป์'!$T$6:$T$20000)</f>
        <v>0</v>
      </c>
      <c r="AI13" s="25">
        <f>SUMIF('บันทึกการรับ-จ่ายแสตมป์'!$B$6:$B$20000,E13,'บันทึกการรับ-จ่ายแสตมป์'!$T$6:$T$20000)</f>
        <v>0</v>
      </c>
      <c r="AJ13" s="25">
        <f>SUMIF('บันทึกการรับ-จ่ายแสตมป์'!$B$6:$B$20000,F13,'บันทึกการรับ-จ่ายแสตมป์'!$T$6:$T$20000)</f>
        <v>0</v>
      </c>
      <c r="AK13" s="25">
        <f>SUMIF('บันทึกการรับ-จ่ายแสตมป์'!$B$6:$B$20000,G13,'บันทึกการรับ-จ่ายแสตมป์'!$T$6:$T$20000)</f>
        <v>0</v>
      </c>
      <c r="AL13" s="25">
        <f>SUMIF('บันทึกการรับ-จ่ายแสตมป์'!$B$6:$B$20000,H13,'บันทึกการรับ-จ่ายแสตมป์'!$T$6:$T$20000)</f>
        <v>0</v>
      </c>
      <c r="AM13" s="25">
        <f>SUMIF('บันทึกการรับ-จ่ายแสตมป์'!$B$6:$B$20000,I13,'บันทึกการรับ-จ่ายแสตมป์'!$T$6:$T$20000)</f>
        <v>0</v>
      </c>
      <c r="AN13" s="25">
        <f>SUMIF('บันทึกการรับ-จ่ายแสตมป์'!$B$6:$B$20000,J13,'บันทึกการรับ-จ่ายแสตมป์'!$T$6:$T$20000)</f>
        <v>0</v>
      </c>
      <c r="AO13" s="25">
        <f>SUMIF('บันทึกการรับ-จ่ายแสตมป์'!$B$6:$B$20000,K13,'บันทึกการรับ-จ่ายแสตมป์'!$T$6:$T$20000)</f>
        <v>0</v>
      </c>
      <c r="AP13" s="25">
        <f>SUMIF('บันทึกการรับ-จ่ายแสตมป์'!$B$6:$B$20000,L13,'บันทึกการรับ-จ่ายแสตมป์'!$T$6:$T$20000)</f>
        <v>0</v>
      </c>
      <c r="AQ13" s="25">
        <f>SUMIF('บันทึกการรับ-จ่ายแสตมป์'!$B$6:$B$20000,M13,'บันทึกการรับ-จ่ายแสตมป์'!$T$6:$T$20000)</f>
        <v>0</v>
      </c>
      <c r="AR13" s="25">
        <f>SUMIF('บันทึกการรับ-จ่ายแสตมป์'!$B$6:$B$20000,N13,'บันทึกการรับ-จ่ายแสตมป์'!$T$6:$T$20000)</f>
        <v>0</v>
      </c>
      <c r="AS13" s="25">
        <f>SUMIF('บันทึกการรับ-จ่ายแสตมป์'!$B$6:$B$20000,O13,'บันทึกการรับ-จ่ายแสตมป์'!$T$6:$T$20000)</f>
        <v>0</v>
      </c>
      <c r="AT13" s="25">
        <f>SUMIF('บันทึกการรับ-จ่ายแสตมป์'!$B$6:$B$20000,P13,'บันทึกการรับ-จ่ายแสตมป์'!$T$6:$T$20000)</f>
        <v>0</v>
      </c>
      <c r="AU13" s="25">
        <f>SUMIF('บันทึกการรับ-จ่ายแสตมป์'!$B$6:$B$20000,Q13,'บันทึกการรับ-จ่ายแสตมป์'!$T$6:$T$20000)</f>
        <v>0</v>
      </c>
      <c r="AV13" s="25">
        <f>SUMIF('บันทึกการรับ-จ่ายแสตมป์'!$B$6:$B$20000,R13,'บันทึกการรับ-จ่ายแสตมป์'!$T$6:$T$20000)</f>
        <v>0</v>
      </c>
      <c r="AW13" s="25">
        <f>SUMIF('บันทึกการรับ-จ่ายแสตมป์'!$B$6:$B$20000,S13,'บันทึกการรับ-จ่ายแสตมป์'!$T$6:$T$20000)</f>
        <v>0</v>
      </c>
      <c r="AX13" s="25">
        <f>SUMIF('บันทึกการรับ-จ่ายแสตมป์'!$B$6:$B$20000,T13,'บันทึกการรับ-จ่ายแสตมป์'!$T$6:$T$20000)</f>
        <v>0</v>
      </c>
      <c r="AY13" s="25">
        <f>SUMIF('บันทึกการรับ-จ่ายแสตมป์'!$B$6:$B$20000,U13,'บันทึกการรับ-จ่ายแสตมป์'!$T$6:$T$20000)</f>
        <v>0</v>
      </c>
      <c r="AZ13" s="25">
        <f>SUMIF('บันทึกการรับ-จ่ายแสตมป์'!$B$6:$B$20000,V13,'บันทึกการรับ-จ่ายแสตมป์'!$T$6:$T$20000)</f>
        <v>0</v>
      </c>
      <c r="BA13" s="25">
        <f>SUMIF('บันทึกการรับ-จ่ายแสตมป์'!$B$6:$B$20000,W13,'บันทึกการรับ-จ่ายแสตมป์'!$T$6:$T$20000)</f>
        <v>0</v>
      </c>
      <c r="BB13" s="25">
        <f>SUMIF('บันทึกการรับ-จ่ายแสตมป์'!$B$6:$B$20000,X13,'บันทึกการรับ-จ่ายแสตมป์'!$T$6:$T$20000)</f>
        <v>0</v>
      </c>
      <c r="BC13" s="25">
        <f>SUMIF('บันทึกการรับ-จ่ายแสตมป์'!$B$6:$B$20000,Y13,'บันทึกการรับ-จ่ายแสตมป์'!$T$6:$T$20000)</f>
        <v>0</v>
      </c>
      <c r="BD13" s="25">
        <f t="shared" si="26"/>
        <v>0</v>
      </c>
      <c r="BE13" s="68">
        <f>SUMIF('บันทึกการรับ-จ่ายแสตมป์'!$D$6:$D$20000,Z13,'บันทึกการรับ-จ่ายแสตมป์'!$V$6:$V$20000)</f>
        <v>0</v>
      </c>
      <c r="BF13" s="25">
        <f t="shared" si="27"/>
        <v>0</v>
      </c>
      <c r="BG13" s="68">
        <f>SUMIF('บันทึกการรับ-จ่ายแสตมป์'!$D$6:$D$20000,AA13,'บันทึกการรับ-จ่ายแสตมป์'!$V$6:$V$20000)</f>
        <v>0</v>
      </c>
      <c r="BH13" s="25">
        <f t="shared" si="28"/>
        <v>0</v>
      </c>
      <c r="BI13" s="68">
        <f t="shared" si="29"/>
        <v>0</v>
      </c>
      <c r="BJ13" s="25">
        <f t="shared" si="30"/>
        <v>0</v>
      </c>
      <c r="BK13" s="68">
        <f t="shared" si="31"/>
        <v>0</v>
      </c>
      <c r="BL13" s="28">
        <f t="shared" si="32"/>
        <v>0</v>
      </c>
      <c r="BM13" s="25">
        <f t="shared" si="33"/>
        <v>0</v>
      </c>
      <c r="BN13" s="25"/>
    </row>
    <row r="14" spans="1:66" ht="24" x14ac:dyDescent="0.55000000000000004">
      <c r="A14" s="7"/>
      <c r="B14" s="71" t="str">
        <f t="shared" si="0"/>
        <v>ตุลาคมรับ22.1</v>
      </c>
      <c r="C14" s="71" t="str">
        <f t="shared" si="1"/>
        <v>ตุลาคมจ่าย22.1</v>
      </c>
      <c r="D14" s="71" t="str">
        <f t="shared" si="2"/>
        <v>พฤศจิกายนรับ22.1</v>
      </c>
      <c r="E14" s="71" t="str">
        <f t="shared" si="3"/>
        <v>พฤศจิกายนจ่าย22.1</v>
      </c>
      <c r="F14" s="71" t="str">
        <f t="shared" si="4"/>
        <v>ธันวาคมรับ22.1</v>
      </c>
      <c r="G14" s="71" t="str">
        <f t="shared" si="5"/>
        <v>ธันวาคมจ่าย22.1</v>
      </c>
      <c r="H14" s="71" t="str">
        <f t="shared" si="6"/>
        <v>มกราคมรับ22.1</v>
      </c>
      <c r="I14" s="71" t="str">
        <f t="shared" si="7"/>
        <v>มกราคมจ่าย22.1</v>
      </c>
      <c r="J14" s="71" t="str">
        <f t="shared" si="8"/>
        <v>กุมภาพันธ์รับ22.1</v>
      </c>
      <c r="K14" s="71" t="str">
        <f t="shared" si="9"/>
        <v>กุมภาพันธ์จ่าย22.1</v>
      </c>
      <c r="L14" s="71" t="str">
        <f t="shared" si="10"/>
        <v>มีนาคมรับ22.1</v>
      </c>
      <c r="M14" s="71" t="str">
        <f t="shared" si="11"/>
        <v>มีนาคมจ่าย22.1</v>
      </c>
      <c r="N14" s="71" t="str">
        <f t="shared" si="12"/>
        <v>เมษายนรับ22.1</v>
      </c>
      <c r="O14" s="71" t="str">
        <f t="shared" si="13"/>
        <v>เมษายนจ่าย22.1</v>
      </c>
      <c r="P14" s="71" t="str">
        <f t="shared" si="14"/>
        <v>พฤษภาคมรับ22.1</v>
      </c>
      <c r="Q14" s="71" t="str">
        <f t="shared" si="15"/>
        <v>พฤษภาคมจ่าย22.1</v>
      </c>
      <c r="R14" s="71" t="str">
        <f t="shared" si="16"/>
        <v>มิถุนายนรับ22.1</v>
      </c>
      <c r="S14" s="71" t="str">
        <f t="shared" si="17"/>
        <v>มิถุนายนจ่าย22.1</v>
      </c>
      <c r="T14" s="71" t="str">
        <f t="shared" si="18"/>
        <v>กรกฎาคมรับ22.1</v>
      </c>
      <c r="U14" s="71" t="str">
        <f t="shared" si="19"/>
        <v>กรกฎาคมจ่าย22.1</v>
      </c>
      <c r="V14" s="71" t="str">
        <f t="shared" si="20"/>
        <v>สิงหาคมรับ22.1</v>
      </c>
      <c r="W14" s="71" t="str">
        <f t="shared" si="21"/>
        <v>สิงหาคมจ่าย22.1</v>
      </c>
      <c r="X14" s="71" t="str">
        <f t="shared" si="22"/>
        <v>กันยายนรับ22.1</v>
      </c>
      <c r="Y14" s="71" t="str">
        <f t="shared" si="23"/>
        <v>กันยายนจ่าย22.1</v>
      </c>
      <c r="Z14" s="71" t="str">
        <f t="shared" si="24"/>
        <v>รับ22.1</v>
      </c>
      <c r="AA14" s="71" t="str">
        <f t="shared" si="25"/>
        <v>จ่าย22.1</v>
      </c>
      <c r="AB14" s="76">
        <v>22.1</v>
      </c>
      <c r="AC14" s="77" t="s">
        <v>432</v>
      </c>
      <c r="AD14" s="28">
        <v>0</v>
      </c>
      <c r="AE14" s="116">
        <v>0</v>
      </c>
      <c r="AF14" s="25">
        <f>SUMIF('บันทึกการรับ-จ่ายแสตมป์'!$B$6:$B$20000,B14,'บันทึกการรับ-จ่ายแสตมป์'!$T$6:$T$20000)</f>
        <v>0</v>
      </c>
      <c r="AG14" s="25">
        <f>SUMIF('บันทึกการรับ-จ่ายแสตมป์'!$B$6:$B$20000,C14,'บันทึกการรับ-จ่ายแสตมป์'!$T$6:$T$20000)</f>
        <v>0</v>
      </c>
      <c r="AH14" s="25">
        <f>SUMIF('บันทึกการรับ-จ่ายแสตมป์'!$B$6:$B$20000,D14,'บันทึกการรับ-จ่ายแสตมป์'!$T$6:$T$20000)</f>
        <v>0</v>
      </c>
      <c r="AI14" s="25">
        <f>SUMIF('บันทึกการรับ-จ่ายแสตมป์'!$B$6:$B$20000,E14,'บันทึกการรับ-จ่ายแสตมป์'!$T$6:$T$20000)</f>
        <v>0</v>
      </c>
      <c r="AJ14" s="25">
        <f>SUMIF('บันทึกการรับ-จ่ายแสตมป์'!$B$6:$B$20000,F14,'บันทึกการรับ-จ่ายแสตมป์'!$T$6:$T$20000)</f>
        <v>0</v>
      </c>
      <c r="AK14" s="25">
        <f>SUMIF('บันทึกการรับ-จ่ายแสตมป์'!$B$6:$B$20000,G14,'บันทึกการรับ-จ่ายแสตมป์'!$T$6:$T$20000)</f>
        <v>0</v>
      </c>
      <c r="AL14" s="25">
        <f>SUMIF('บันทึกการรับ-จ่ายแสตมป์'!$B$6:$B$20000,H14,'บันทึกการรับ-จ่ายแสตมป์'!$T$6:$T$20000)</f>
        <v>0</v>
      </c>
      <c r="AM14" s="25">
        <f>SUMIF('บันทึกการรับ-จ่ายแสตมป์'!$B$6:$B$20000,I14,'บันทึกการรับ-จ่ายแสตมป์'!$T$6:$T$20000)</f>
        <v>0</v>
      </c>
      <c r="AN14" s="25">
        <f>SUMIF('บันทึกการรับ-จ่ายแสตมป์'!$B$6:$B$20000,J14,'บันทึกการรับ-จ่ายแสตมป์'!$T$6:$T$20000)</f>
        <v>0</v>
      </c>
      <c r="AO14" s="25">
        <f>SUMIF('บันทึกการรับ-จ่ายแสตมป์'!$B$6:$B$20000,K14,'บันทึกการรับ-จ่ายแสตมป์'!$T$6:$T$20000)</f>
        <v>0</v>
      </c>
      <c r="AP14" s="25">
        <f>SUMIF('บันทึกการรับ-จ่ายแสตมป์'!$B$6:$B$20000,L14,'บันทึกการรับ-จ่ายแสตมป์'!$T$6:$T$20000)</f>
        <v>0</v>
      </c>
      <c r="AQ14" s="25">
        <f>SUMIF('บันทึกการรับ-จ่ายแสตมป์'!$B$6:$B$20000,M14,'บันทึกการรับ-จ่ายแสตมป์'!$T$6:$T$20000)</f>
        <v>0</v>
      </c>
      <c r="AR14" s="25">
        <f>SUMIF('บันทึกการรับ-จ่ายแสตมป์'!$B$6:$B$20000,N14,'บันทึกการรับ-จ่ายแสตมป์'!$T$6:$T$20000)</f>
        <v>0</v>
      </c>
      <c r="AS14" s="25">
        <f>SUMIF('บันทึกการรับ-จ่ายแสตมป์'!$B$6:$B$20000,O14,'บันทึกการรับ-จ่ายแสตมป์'!$T$6:$T$20000)</f>
        <v>0</v>
      </c>
      <c r="AT14" s="25">
        <f>SUMIF('บันทึกการรับ-จ่ายแสตมป์'!$B$6:$B$20000,P14,'บันทึกการรับ-จ่ายแสตมป์'!$T$6:$T$20000)</f>
        <v>0</v>
      </c>
      <c r="AU14" s="25">
        <f>SUMIF('บันทึกการรับ-จ่ายแสตมป์'!$B$6:$B$20000,Q14,'บันทึกการรับ-จ่ายแสตมป์'!$T$6:$T$20000)</f>
        <v>0</v>
      </c>
      <c r="AV14" s="25">
        <f>SUMIF('บันทึกการรับ-จ่ายแสตมป์'!$B$6:$B$20000,R14,'บันทึกการรับ-จ่ายแสตมป์'!$T$6:$T$20000)</f>
        <v>0</v>
      </c>
      <c r="AW14" s="25">
        <f>SUMIF('บันทึกการรับ-จ่ายแสตมป์'!$B$6:$B$20000,S14,'บันทึกการรับ-จ่ายแสตมป์'!$T$6:$T$20000)</f>
        <v>0</v>
      </c>
      <c r="AX14" s="25">
        <f>SUMIF('บันทึกการรับ-จ่ายแสตมป์'!$B$6:$B$20000,T14,'บันทึกการรับ-จ่ายแสตมป์'!$T$6:$T$20000)</f>
        <v>0</v>
      </c>
      <c r="AY14" s="25">
        <f>SUMIF('บันทึกการรับ-จ่ายแสตมป์'!$B$6:$B$20000,U14,'บันทึกการรับ-จ่ายแสตมป์'!$T$6:$T$20000)</f>
        <v>0</v>
      </c>
      <c r="AZ14" s="25">
        <f>SUMIF('บันทึกการรับ-จ่ายแสตมป์'!$B$6:$B$20000,V14,'บันทึกการรับ-จ่ายแสตมป์'!$T$6:$T$20000)</f>
        <v>0</v>
      </c>
      <c r="BA14" s="25">
        <f>SUMIF('บันทึกการรับ-จ่ายแสตมป์'!$B$6:$B$20000,W14,'บันทึกการรับ-จ่ายแสตมป์'!$T$6:$T$20000)</f>
        <v>0</v>
      </c>
      <c r="BB14" s="25">
        <f>SUMIF('บันทึกการรับ-จ่ายแสตมป์'!$B$6:$B$20000,X14,'บันทึกการรับ-จ่ายแสตมป์'!$T$6:$T$20000)</f>
        <v>0</v>
      </c>
      <c r="BC14" s="25">
        <f>SUMIF('บันทึกการรับ-จ่ายแสตมป์'!$B$6:$B$20000,Y14,'บันทึกการรับ-จ่ายแสตมป์'!$T$6:$T$20000)</f>
        <v>0</v>
      </c>
      <c r="BD14" s="25">
        <f t="shared" si="26"/>
        <v>0</v>
      </c>
      <c r="BE14" s="68">
        <f>SUMIF('บันทึกการรับ-จ่ายแสตมป์'!$D$6:$D$20000,Z14,'บันทึกการรับ-จ่ายแสตมป์'!$V$6:$V$20000)</f>
        <v>0</v>
      </c>
      <c r="BF14" s="25">
        <f t="shared" si="27"/>
        <v>0</v>
      </c>
      <c r="BG14" s="68">
        <f>SUMIF('บันทึกการรับ-จ่ายแสตมป์'!$D$6:$D$20000,AA14,'บันทึกการรับ-จ่ายแสตมป์'!$V$6:$V$20000)</f>
        <v>0</v>
      </c>
      <c r="BH14" s="25">
        <f t="shared" si="28"/>
        <v>0</v>
      </c>
      <c r="BI14" s="68">
        <f t="shared" si="29"/>
        <v>0</v>
      </c>
      <c r="BJ14" s="25">
        <f t="shared" si="30"/>
        <v>0</v>
      </c>
      <c r="BK14" s="68">
        <f t="shared" si="31"/>
        <v>0</v>
      </c>
      <c r="BL14" s="28">
        <f t="shared" si="32"/>
        <v>0</v>
      </c>
      <c r="BM14" s="25">
        <f t="shared" si="33"/>
        <v>0</v>
      </c>
      <c r="BN14" s="25"/>
    </row>
    <row r="15" spans="1:66" ht="24" x14ac:dyDescent="0.55000000000000004">
      <c r="A15" s="7"/>
      <c r="B15" s="71" t="str">
        <f t="shared" si="0"/>
        <v>ตุลาคมรับ23</v>
      </c>
      <c r="C15" s="71" t="str">
        <f t="shared" si="1"/>
        <v>ตุลาคมจ่าย23</v>
      </c>
      <c r="D15" s="71" t="str">
        <f t="shared" si="2"/>
        <v>พฤศจิกายนรับ23</v>
      </c>
      <c r="E15" s="71" t="str">
        <f t="shared" si="3"/>
        <v>พฤศจิกายนจ่าย23</v>
      </c>
      <c r="F15" s="71" t="str">
        <f t="shared" si="4"/>
        <v>ธันวาคมรับ23</v>
      </c>
      <c r="G15" s="71" t="str">
        <f t="shared" si="5"/>
        <v>ธันวาคมจ่าย23</v>
      </c>
      <c r="H15" s="71" t="str">
        <f t="shared" si="6"/>
        <v>มกราคมรับ23</v>
      </c>
      <c r="I15" s="71" t="str">
        <f t="shared" si="7"/>
        <v>มกราคมจ่าย23</v>
      </c>
      <c r="J15" s="71" t="str">
        <f t="shared" si="8"/>
        <v>กุมภาพันธ์รับ23</v>
      </c>
      <c r="K15" s="71" t="str">
        <f t="shared" si="9"/>
        <v>กุมภาพันธ์จ่าย23</v>
      </c>
      <c r="L15" s="71" t="str">
        <f t="shared" si="10"/>
        <v>มีนาคมรับ23</v>
      </c>
      <c r="M15" s="71" t="str">
        <f t="shared" si="11"/>
        <v>มีนาคมจ่าย23</v>
      </c>
      <c r="N15" s="71" t="str">
        <f t="shared" si="12"/>
        <v>เมษายนรับ23</v>
      </c>
      <c r="O15" s="71" t="str">
        <f t="shared" si="13"/>
        <v>เมษายนจ่าย23</v>
      </c>
      <c r="P15" s="71" t="str">
        <f t="shared" si="14"/>
        <v>พฤษภาคมรับ23</v>
      </c>
      <c r="Q15" s="71" t="str">
        <f t="shared" si="15"/>
        <v>พฤษภาคมจ่าย23</v>
      </c>
      <c r="R15" s="71" t="str">
        <f t="shared" si="16"/>
        <v>มิถุนายนรับ23</v>
      </c>
      <c r="S15" s="71" t="str">
        <f t="shared" si="17"/>
        <v>มิถุนายนจ่าย23</v>
      </c>
      <c r="T15" s="71" t="str">
        <f t="shared" si="18"/>
        <v>กรกฎาคมรับ23</v>
      </c>
      <c r="U15" s="71" t="str">
        <f t="shared" si="19"/>
        <v>กรกฎาคมจ่าย23</v>
      </c>
      <c r="V15" s="71" t="str">
        <f t="shared" si="20"/>
        <v>สิงหาคมรับ23</v>
      </c>
      <c r="W15" s="71" t="str">
        <f t="shared" si="21"/>
        <v>สิงหาคมจ่าย23</v>
      </c>
      <c r="X15" s="71" t="str">
        <f t="shared" si="22"/>
        <v>กันยายนรับ23</v>
      </c>
      <c r="Y15" s="71" t="str">
        <f t="shared" si="23"/>
        <v>กันยายนจ่าย23</v>
      </c>
      <c r="Z15" s="71" t="str">
        <f t="shared" si="24"/>
        <v>รับ23</v>
      </c>
      <c r="AA15" s="71" t="str">
        <f t="shared" si="25"/>
        <v>จ่าย23</v>
      </c>
      <c r="AB15" s="76">
        <v>23</v>
      </c>
      <c r="AC15" s="77" t="s">
        <v>433</v>
      </c>
      <c r="AD15" s="28">
        <v>0</v>
      </c>
      <c r="AE15" s="116">
        <v>0</v>
      </c>
      <c r="AF15" s="25">
        <f>SUMIF('บันทึกการรับ-จ่ายแสตมป์'!$B$6:$B$20000,B15,'บันทึกการรับ-จ่ายแสตมป์'!$T$6:$T$20000)</f>
        <v>0</v>
      </c>
      <c r="AG15" s="25">
        <f>SUMIF('บันทึกการรับ-จ่ายแสตมป์'!$B$6:$B$20000,C15,'บันทึกการรับ-จ่ายแสตมป์'!$T$6:$T$20000)</f>
        <v>0</v>
      </c>
      <c r="AH15" s="25">
        <f>SUMIF('บันทึกการรับ-จ่ายแสตมป์'!$B$6:$B$20000,D15,'บันทึกการรับ-จ่ายแสตมป์'!$T$6:$T$20000)</f>
        <v>0</v>
      </c>
      <c r="AI15" s="25">
        <f>SUMIF('บันทึกการรับ-จ่ายแสตมป์'!$B$6:$B$20000,E15,'บันทึกการรับ-จ่ายแสตมป์'!$T$6:$T$20000)</f>
        <v>0</v>
      </c>
      <c r="AJ15" s="25">
        <f>SUMIF('บันทึกการรับ-จ่ายแสตมป์'!$B$6:$B$20000,F15,'บันทึกการรับ-จ่ายแสตมป์'!$T$6:$T$20000)</f>
        <v>0</v>
      </c>
      <c r="AK15" s="25">
        <f>SUMIF('บันทึกการรับ-จ่ายแสตมป์'!$B$6:$B$20000,G15,'บันทึกการรับ-จ่ายแสตมป์'!$T$6:$T$20000)</f>
        <v>0</v>
      </c>
      <c r="AL15" s="25">
        <f>SUMIF('บันทึกการรับ-จ่ายแสตมป์'!$B$6:$B$20000,H15,'บันทึกการรับ-จ่ายแสตมป์'!$T$6:$T$20000)</f>
        <v>0</v>
      </c>
      <c r="AM15" s="25">
        <f>SUMIF('บันทึกการรับ-จ่ายแสตมป์'!$B$6:$B$20000,I15,'บันทึกการรับ-จ่ายแสตมป์'!$T$6:$T$20000)</f>
        <v>0</v>
      </c>
      <c r="AN15" s="25">
        <f>SUMIF('บันทึกการรับ-จ่ายแสตมป์'!$B$6:$B$20000,J15,'บันทึกการรับ-จ่ายแสตมป์'!$T$6:$T$20000)</f>
        <v>0</v>
      </c>
      <c r="AO15" s="25">
        <f>SUMIF('บันทึกการรับ-จ่ายแสตมป์'!$B$6:$B$20000,K15,'บันทึกการรับ-จ่ายแสตมป์'!$T$6:$T$20000)</f>
        <v>0</v>
      </c>
      <c r="AP15" s="25">
        <f>SUMIF('บันทึกการรับ-จ่ายแสตมป์'!$B$6:$B$20000,L15,'บันทึกการรับ-จ่ายแสตมป์'!$T$6:$T$20000)</f>
        <v>0</v>
      </c>
      <c r="AQ15" s="25">
        <f>SUMIF('บันทึกการรับ-จ่ายแสตมป์'!$B$6:$B$20000,M15,'บันทึกการรับ-จ่ายแสตมป์'!$T$6:$T$20000)</f>
        <v>0</v>
      </c>
      <c r="AR15" s="25">
        <f>SUMIF('บันทึกการรับ-จ่ายแสตมป์'!$B$6:$B$20000,N15,'บันทึกการรับ-จ่ายแสตมป์'!$T$6:$T$20000)</f>
        <v>0</v>
      </c>
      <c r="AS15" s="25">
        <f>SUMIF('บันทึกการรับ-จ่ายแสตมป์'!$B$6:$B$20000,O15,'บันทึกการรับ-จ่ายแสตมป์'!$T$6:$T$20000)</f>
        <v>0</v>
      </c>
      <c r="AT15" s="25">
        <f>SUMIF('บันทึกการรับ-จ่ายแสตมป์'!$B$6:$B$20000,P15,'บันทึกการรับ-จ่ายแสตมป์'!$T$6:$T$20000)</f>
        <v>0</v>
      </c>
      <c r="AU15" s="25">
        <f>SUMIF('บันทึกการรับ-จ่ายแสตมป์'!$B$6:$B$20000,Q15,'บันทึกการรับ-จ่ายแสตมป์'!$T$6:$T$20000)</f>
        <v>0</v>
      </c>
      <c r="AV15" s="25">
        <f>SUMIF('บันทึกการรับ-จ่ายแสตมป์'!$B$6:$B$20000,R15,'บันทึกการรับ-จ่ายแสตมป์'!$T$6:$T$20000)</f>
        <v>0</v>
      </c>
      <c r="AW15" s="25">
        <f>SUMIF('บันทึกการรับ-จ่ายแสตมป์'!$B$6:$B$20000,S15,'บันทึกการรับ-จ่ายแสตมป์'!$T$6:$T$20000)</f>
        <v>0</v>
      </c>
      <c r="AX15" s="25">
        <f>SUMIF('บันทึกการรับ-จ่ายแสตมป์'!$B$6:$B$20000,T15,'บันทึกการรับ-จ่ายแสตมป์'!$T$6:$T$20000)</f>
        <v>0</v>
      </c>
      <c r="AY15" s="25">
        <f>SUMIF('บันทึกการรับ-จ่ายแสตมป์'!$B$6:$B$20000,U15,'บันทึกการรับ-จ่ายแสตมป์'!$T$6:$T$20000)</f>
        <v>0</v>
      </c>
      <c r="AZ15" s="25">
        <f>SUMIF('บันทึกการรับ-จ่ายแสตมป์'!$B$6:$B$20000,V15,'บันทึกการรับ-จ่ายแสตมป์'!$T$6:$T$20000)</f>
        <v>0</v>
      </c>
      <c r="BA15" s="25">
        <f>SUMIF('บันทึกการรับ-จ่ายแสตมป์'!$B$6:$B$20000,W15,'บันทึกการรับ-จ่ายแสตมป์'!$T$6:$T$20000)</f>
        <v>0</v>
      </c>
      <c r="BB15" s="25">
        <f>SUMIF('บันทึกการรับ-จ่ายแสตมป์'!$B$6:$B$20000,X15,'บันทึกการรับ-จ่ายแสตมป์'!$T$6:$T$20000)</f>
        <v>0</v>
      </c>
      <c r="BC15" s="25">
        <f>SUMIF('บันทึกการรับ-จ่ายแสตมป์'!$B$6:$B$20000,Y15,'บันทึกการรับ-จ่ายแสตมป์'!$T$6:$T$20000)</f>
        <v>0</v>
      </c>
      <c r="BD15" s="25">
        <f t="shared" si="26"/>
        <v>0</v>
      </c>
      <c r="BE15" s="68">
        <f>SUMIF('บันทึกการรับ-จ่ายแสตมป์'!$D$6:$D$20000,Z15,'บันทึกการรับ-จ่ายแสตมป์'!$V$6:$V$20000)</f>
        <v>0</v>
      </c>
      <c r="BF15" s="25">
        <f t="shared" si="27"/>
        <v>0</v>
      </c>
      <c r="BG15" s="68">
        <f>SUMIF('บันทึกการรับ-จ่ายแสตมป์'!$D$6:$D$20000,AA15,'บันทึกการรับ-จ่ายแสตมป์'!$V$6:$V$20000)</f>
        <v>0</v>
      </c>
      <c r="BH15" s="25">
        <f t="shared" si="28"/>
        <v>0</v>
      </c>
      <c r="BI15" s="68">
        <f t="shared" si="29"/>
        <v>0</v>
      </c>
      <c r="BJ15" s="25">
        <f t="shared" si="30"/>
        <v>0</v>
      </c>
      <c r="BK15" s="68">
        <f t="shared" si="31"/>
        <v>0</v>
      </c>
      <c r="BL15" s="28">
        <f t="shared" si="32"/>
        <v>0</v>
      </c>
      <c r="BM15" s="25">
        <f t="shared" si="33"/>
        <v>0</v>
      </c>
      <c r="BN15" s="25"/>
    </row>
    <row r="16" spans="1:66" ht="24" x14ac:dyDescent="0.55000000000000004">
      <c r="A16" s="7"/>
      <c r="B16" s="71" t="str">
        <f t="shared" si="0"/>
        <v>ตุลาคมรับ23.1</v>
      </c>
      <c r="C16" s="71" t="str">
        <f t="shared" si="1"/>
        <v>ตุลาคมจ่าย23.1</v>
      </c>
      <c r="D16" s="71" t="str">
        <f t="shared" si="2"/>
        <v>พฤศจิกายนรับ23.1</v>
      </c>
      <c r="E16" s="71" t="str">
        <f t="shared" si="3"/>
        <v>พฤศจิกายนจ่าย23.1</v>
      </c>
      <c r="F16" s="71" t="str">
        <f t="shared" si="4"/>
        <v>ธันวาคมรับ23.1</v>
      </c>
      <c r="G16" s="71" t="str">
        <f t="shared" si="5"/>
        <v>ธันวาคมจ่าย23.1</v>
      </c>
      <c r="H16" s="71" t="str">
        <f t="shared" si="6"/>
        <v>มกราคมรับ23.1</v>
      </c>
      <c r="I16" s="71" t="str">
        <f t="shared" si="7"/>
        <v>มกราคมจ่าย23.1</v>
      </c>
      <c r="J16" s="71" t="str">
        <f t="shared" si="8"/>
        <v>กุมภาพันธ์รับ23.1</v>
      </c>
      <c r="K16" s="71" t="str">
        <f t="shared" si="9"/>
        <v>กุมภาพันธ์จ่าย23.1</v>
      </c>
      <c r="L16" s="71" t="str">
        <f t="shared" si="10"/>
        <v>มีนาคมรับ23.1</v>
      </c>
      <c r="M16" s="71" t="str">
        <f t="shared" si="11"/>
        <v>มีนาคมจ่าย23.1</v>
      </c>
      <c r="N16" s="71" t="str">
        <f t="shared" si="12"/>
        <v>เมษายนรับ23.1</v>
      </c>
      <c r="O16" s="71" t="str">
        <f t="shared" si="13"/>
        <v>เมษายนจ่าย23.1</v>
      </c>
      <c r="P16" s="71" t="str">
        <f t="shared" si="14"/>
        <v>พฤษภาคมรับ23.1</v>
      </c>
      <c r="Q16" s="71" t="str">
        <f t="shared" si="15"/>
        <v>พฤษภาคมจ่าย23.1</v>
      </c>
      <c r="R16" s="71" t="str">
        <f t="shared" si="16"/>
        <v>มิถุนายนรับ23.1</v>
      </c>
      <c r="S16" s="71" t="str">
        <f t="shared" si="17"/>
        <v>มิถุนายนจ่าย23.1</v>
      </c>
      <c r="T16" s="71" t="str">
        <f t="shared" si="18"/>
        <v>กรกฎาคมรับ23.1</v>
      </c>
      <c r="U16" s="71" t="str">
        <f t="shared" si="19"/>
        <v>กรกฎาคมจ่าย23.1</v>
      </c>
      <c r="V16" s="71" t="str">
        <f t="shared" si="20"/>
        <v>สิงหาคมรับ23.1</v>
      </c>
      <c r="W16" s="71" t="str">
        <f t="shared" si="21"/>
        <v>สิงหาคมจ่าย23.1</v>
      </c>
      <c r="X16" s="71" t="str">
        <f t="shared" si="22"/>
        <v>กันยายนรับ23.1</v>
      </c>
      <c r="Y16" s="71" t="str">
        <f t="shared" si="23"/>
        <v>กันยายนจ่าย23.1</v>
      </c>
      <c r="Z16" s="71" t="str">
        <f t="shared" si="24"/>
        <v>รับ23.1</v>
      </c>
      <c r="AA16" s="71" t="str">
        <f t="shared" si="25"/>
        <v>จ่าย23.1</v>
      </c>
      <c r="AB16" s="76">
        <v>23.1</v>
      </c>
      <c r="AC16" s="77" t="s">
        <v>434</v>
      </c>
      <c r="AD16" s="28">
        <v>0</v>
      </c>
      <c r="AE16" s="116">
        <v>0</v>
      </c>
      <c r="AF16" s="25">
        <f>SUMIF('บันทึกการรับ-จ่ายแสตมป์'!$B$6:$B$20000,B16,'บันทึกการรับ-จ่ายแสตมป์'!$T$6:$T$20000)</f>
        <v>0</v>
      </c>
      <c r="AG16" s="25">
        <f>SUMIF('บันทึกการรับ-จ่ายแสตมป์'!$B$6:$B$20000,C16,'บันทึกการรับ-จ่ายแสตมป์'!$T$6:$T$20000)</f>
        <v>0</v>
      </c>
      <c r="AH16" s="25">
        <f>SUMIF('บันทึกการรับ-จ่ายแสตมป์'!$B$6:$B$20000,D16,'บันทึกการรับ-จ่ายแสตมป์'!$T$6:$T$20000)</f>
        <v>0</v>
      </c>
      <c r="AI16" s="25">
        <f>SUMIF('บันทึกการรับ-จ่ายแสตมป์'!$B$6:$B$20000,E16,'บันทึกการรับ-จ่ายแสตมป์'!$T$6:$T$20000)</f>
        <v>0</v>
      </c>
      <c r="AJ16" s="25">
        <f>SUMIF('บันทึกการรับ-จ่ายแสตมป์'!$B$6:$B$20000,F16,'บันทึกการรับ-จ่ายแสตมป์'!$T$6:$T$20000)</f>
        <v>0</v>
      </c>
      <c r="AK16" s="25">
        <f>SUMIF('บันทึกการรับ-จ่ายแสตมป์'!$B$6:$B$20000,G16,'บันทึกการรับ-จ่ายแสตมป์'!$T$6:$T$20000)</f>
        <v>0</v>
      </c>
      <c r="AL16" s="25">
        <f>SUMIF('บันทึกการรับ-จ่ายแสตมป์'!$B$6:$B$20000,H16,'บันทึกการรับ-จ่ายแสตมป์'!$T$6:$T$20000)</f>
        <v>0</v>
      </c>
      <c r="AM16" s="25">
        <f>SUMIF('บันทึกการรับ-จ่ายแสตมป์'!$B$6:$B$20000,I16,'บันทึกการรับ-จ่ายแสตมป์'!$T$6:$T$20000)</f>
        <v>0</v>
      </c>
      <c r="AN16" s="25">
        <f>SUMIF('บันทึกการรับ-จ่ายแสตมป์'!$B$6:$B$20000,J16,'บันทึกการรับ-จ่ายแสตมป์'!$T$6:$T$20000)</f>
        <v>0</v>
      </c>
      <c r="AO16" s="25">
        <f>SUMIF('บันทึกการรับ-จ่ายแสตมป์'!$B$6:$B$20000,K16,'บันทึกการรับ-จ่ายแสตมป์'!$T$6:$T$20000)</f>
        <v>0</v>
      </c>
      <c r="AP16" s="25">
        <f>SUMIF('บันทึกการรับ-จ่ายแสตมป์'!$B$6:$B$20000,L16,'บันทึกการรับ-จ่ายแสตมป์'!$T$6:$T$20000)</f>
        <v>0</v>
      </c>
      <c r="AQ16" s="25">
        <f>SUMIF('บันทึกการรับ-จ่ายแสตมป์'!$B$6:$B$20000,M16,'บันทึกการรับ-จ่ายแสตมป์'!$T$6:$T$20000)</f>
        <v>0</v>
      </c>
      <c r="AR16" s="25">
        <f>SUMIF('บันทึกการรับ-จ่ายแสตมป์'!$B$6:$B$20000,N16,'บันทึกการรับ-จ่ายแสตมป์'!$T$6:$T$20000)</f>
        <v>0</v>
      </c>
      <c r="AS16" s="25">
        <f>SUMIF('บันทึกการรับ-จ่ายแสตมป์'!$B$6:$B$20000,O16,'บันทึกการรับ-จ่ายแสตมป์'!$T$6:$T$20000)</f>
        <v>0</v>
      </c>
      <c r="AT16" s="25">
        <f>SUMIF('บันทึกการรับ-จ่ายแสตมป์'!$B$6:$B$20000,P16,'บันทึกการรับ-จ่ายแสตมป์'!$T$6:$T$20000)</f>
        <v>0</v>
      </c>
      <c r="AU16" s="25">
        <f>SUMIF('บันทึกการรับ-จ่ายแสตมป์'!$B$6:$B$20000,Q16,'บันทึกการรับ-จ่ายแสตมป์'!$T$6:$T$20000)</f>
        <v>0</v>
      </c>
      <c r="AV16" s="25">
        <f>SUMIF('บันทึกการรับ-จ่ายแสตมป์'!$B$6:$B$20000,R16,'บันทึกการรับ-จ่ายแสตมป์'!$T$6:$T$20000)</f>
        <v>0</v>
      </c>
      <c r="AW16" s="25">
        <f>SUMIF('บันทึกการรับ-จ่ายแสตมป์'!$B$6:$B$20000,S16,'บันทึกการรับ-จ่ายแสตมป์'!$T$6:$T$20000)</f>
        <v>0</v>
      </c>
      <c r="AX16" s="25">
        <f>SUMIF('บันทึกการรับ-จ่ายแสตมป์'!$B$6:$B$20000,T16,'บันทึกการรับ-จ่ายแสตมป์'!$T$6:$T$20000)</f>
        <v>0</v>
      </c>
      <c r="AY16" s="25">
        <f>SUMIF('บันทึกการรับ-จ่ายแสตมป์'!$B$6:$B$20000,U16,'บันทึกการรับ-จ่ายแสตมป์'!$T$6:$T$20000)</f>
        <v>0</v>
      </c>
      <c r="AZ16" s="25">
        <f>SUMIF('บันทึกการรับ-จ่ายแสตมป์'!$B$6:$B$20000,V16,'บันทึกการรับ-จ่ายแสตมป์'!$T$6:$T$20000)</f>
        <v>0</v>
      </c>
      <c r="BA16" s="25">
        <f>SUMIF('บันทึกการรับ-จ่ายแสตมป์'!$B$6:$B$20000,W16,'บันทึกการรับ-จ่ายแสตมป์'!$T$6:$T$20000)</f>
        <v>0</v>
      </c>
      <c r="BB16" s="25">
        <f>SUMIF('บันทึกการรับ-จ่ายแสตมป์'!$B$6:$B$20000,X16,'บันทึกการรับ-จ่ายแสตมป์'!$T$6:$T$20000)</f>
        <v>0</v>
      </c>
      <c r="BC16" s="25">
        <f>SUMIF('บันทึกการรับ-จ่ายแสตมป์'!$B$6:$B$20000,Y16,'บันทึกการรับ-จ่ายแสตมป์'!$T$6:$T$20000)</f>
        <v>0</v>
      </c>
      <c r="BD16" s="25">
        <f t="shared" si="26"/>
        <v>0</v>
      </c>
      <c r="BE16" s="68">
        <f>SUMIF('บันทึกการรับ-จ่ายแสตมป์'!$D$6:$D$20000,Z16,'บันทึกการรับ-จ่ายแสตมป์'!$V$6:$V$20000)</f>
        <v>0</v>
      </c>
      <c r="BF16" s="25">
        <f t="shared" si="27"/>
        <v>0</v>
      </c>
      <c r="BG16" s="68">
        <f>SUMIF('บันทึกการรับ-จ่ายแสตมป์'!$D$6:$D$20000,AA16,'บันทึกการรับ-จ่ายแสตมป์'!$V$6:$V$20000)</f>
        <v>0</v>
      </c>
      <c r="BH16" s="25">
        <f t="shared" si="28"/>
        <v>0</v>
      </c>
      <c r="BI16" s="68">
        <f t="shared" si="29"/>
        <v>0</v>
      </c>
      <c r="BJ16" s="25">
        <f t="shared" si="30"/>
        <v>0</v>
      </c>
      <c r="BK16" s="68">
        <f t="shared" si="31"/>
        <v>0</v>
      </c>
      <c r="BL16" s="28">
        <f t="shared" si="32"/>
        <v>0</v>
      </c>
      <c r="BM16" s="25">
        <f t="shared" si="33"/>
        <v>0</v>
      </c>
      <c r="BN16" s="25"/>
    </row>
    <row r="17" spans="1:66" ht="24" x14ac:dyDescent="0.55000000000000004">
      <c r="A17" s="7"/>
      <c r="B17" s="71" t="str">
        <f t="shared" si="0"/>
        <v>ตุลาคมรับ24</v>
      </c>
      <c r="C17" s="71" t="str">
        <f t="shared" si="1"/>
        <v>ตุลาคมจ่าย24</v>
      </c>
      <c r="D17" s="71" t="str">
        <f t="shared" si="2"/>
        <v>พฤศจิกายนรับ24</v>
      </c>
      <c r="E17" s="71" t="str">
        <f t="shared" si="3"/>
        <v>พฤศจิกายนจ่าย24</v>
      </c>
      <c r="F17" s="71" t="str">
        <f t="shared" si="4"/>
        <v>ธันวาคมรับ24</v>
      </c>
      <c r="G17" s="71" t="str">
        <f t="shared" si="5"/>
        <v>ธันวาคมจ่าย24</v>
      </c>
      <c r="H17" s="71" t="str">
        <f t="shared" si="6"/>
        <v>มกราคมรับ24</v>
      </c>
      <c r="I17" s="71" t="str">
        <f t="shared" si="7"/>
        <v>มกราคมจ่าย24</v>
      </c>
      <c r="J17" s="71" t="str">
        <f t="shared" si="8"/>
        <v>กุมภาพันธ์รับ24</v>
      </c>
      <c r="K17" s="71" t="str">
        <f t="shared" si="9"/>
        <v>กุมภาพันธ์จ่าย24</v>
      </c>
      <c r="L17" s="71" t="str">
        <f t="shared" si="10"/>
        <v>มีนาคมรับ24</v>
      </c>
      <c r="M17" s="71" t="str">
        <f t="shared" si="11"/>
        <v>มีนาคมจ่าย24</v>
      </c>
      <c r="N17" s="71" t="str">
        <f t="shared" si="12"/>
        <v>เมษายนรับ24</v>
      </c>
      <c r="O17" s="71" t="str">
        <f t="shared" si="13"/>
        <v>เมษายนจ่าย24</v>
      </c>
      <c r="P17" s="71" t="str">
        <f t="shared" si="14"/>
        <v>พฤษภาคมรับ24</v>
      </c>
      <c r="Q17" s="71" t="str">
        <f t="shared" si="15"/>
        <v>พฤษภาคมจ่าย24</v>
      </c>
      <c r="R17" s="71" t="str">
        <f t="shared" si="16"/>
        <v>มิถุนายนรับ24</v>
      </c>
      <c r="S17" s="71" t="str">
        <f t="shared" si="17"/>
        <v>มิถุนายนจ่าย24</v>
      </c>
      <c r="T17" s="71" t="str">
        <f t="shared" si="18"/>
        <v>กรกฎาคมรับ24</v>
      </c>
      <c r="U17" s="71" t="str">
        <f t="shared" si="19"/>
        <v>กรกฎาคมจ่าย24</v>
      </c>
      <c r="V17" s="71" t="str">
        <f t="shared" si="20"/>
        <v>สิงหาคมรับ24</v>
      </c>
      <c r="W17" s="71" t="str">
        <f t="shared" si="21"/>
        <v>สิงหาคมจ่าย24</v>
      </c>
      <c r="X17" s="71" t="str">
        <f t="shared" si="22"/>
        <v>กันยายนรับ24</v>
      </c>
      <c r="Y17" s="71" t="str">
        <f t="shared" si="23"/>
        <v>กันยายนจ่าย24</v>
      </c>
      <c r="Z17" s="71" t="str">
        <f t="shared" si="24"/>
        <v>รับ24</v>
      </c>
      <c r="AA17" s="71" t="str">
        <f t="shared" si="25"/>
        <v>จ่าย24</v>
      </c>
      <c r="AB17" s="76">
        <v>24</v>
      </c>
      <c r="AC17" s="77" t="s">
        <v>435</v>
      </c>
      <c r="AD17" s="28">
        <v>0</v>
      </c>
      <c r="AE17" s="116">
        <v>0</v>
      </c>
      <c r="AF17" s="25">
        <f>SUMIF('บันทึกการรับ-จ่ายแสตมป์'!$B$6:$B$20000,B17,'บันทึกการรับ-จ่ายแสตมป์'!$T$6:$T$20000)</f>
        <v>0</v>
      </c>
      <c r="AG17" s="25">
        <f>SUMIF('บันทึกการรับ-จ่ายแสตมป์'!$B$6:$B$20000,C17,'บันทึกการรับ-จ่ายแสตมป์'!$T$6:$T$20000)</f>
        <v>0</v>
      </c>
      <c r="AH17" s="25">
        <f>SUMIF('บันทึกการรับ-จ่ายแสตมป์'!$B$6:$B$20000,D17,'บันทึกการรับ-จ่ายแสตมป์'!$T$6:$T$20000)</f>
        <v>0</v>
      </c>
      <c r="AI17" s="25">
        <f>SUMIF('บันทึกการรับ-จ่ายแสตมป์'!$B$6:$B$20000,E17,'บันทึกการรับ-จ่ายแสตมป์'!$T$6:$T$20000)</f>
        <v>0</v>
      </c>
      <c r="AJ17" s="25">
        <f>SUMIF('บันทึกการรับ-จ่ายแสตมป์'!$B$6:$B$20000,F17,'บันทึกการรับ-จ่ายแสตมป์'!$T$6:$T$20000)</f>
        <v>0</v>
      </c>
      <c r="AK17" s="25">
        <f>SUMIF('บันทึกการรับ-จ่ายแสตมป์'!$B$6:$B$20000,G17,'บันทึกการรับ-จ่ายแสตมป์'!$T$6:$T$20000)</f>
        <v>0</v>
      </c>
      <c r="AL17" s="25">
        <f>SUMIF('บันทึกการรับ-จ่ายแสตมป์'!$B$6:$B$20000,H17,'บันทึกการรับ-จ่ายแสตมป์'!$T$6:$T$20000)</f>
        <v>0</v>
      </c>
      <c r="AM17" s="25">
        <f>SUMIF('บันทึกการรับ-จ่ายแสตมป์'!$B$6:$B$20000,I17,'บันทึกการรับ-จ่ายแสตมป์'!$T$6:$T$20000)</f>
        <v>0</v>
      </c>
      <c r="AN17" s="25">
        <f>SUMIF('บันทึกการรับ-จ่ายแสตมป์'!$B$6:$B$20000,J17,'บันทึกการรับ-จ่ายแสตมป์'!$T$6:$T$20000)</f>
        <v>0</v>
      </c>
      <c r="AO17" s="25">
        <f>SUMIF('บันทึกการรับ-จ่ายแสตมป์'!$B$6:$B$20000,K17,'บันทึกการรับ-จ่ายแสตมป์'!$T$6:$T$20000)</f>
        <v>0</v>
      </c>
      <c r="AP17" s="25">
        <f>SUMIF('บันทึกการรับ-จ่ายแสตมป์'!$B$6:$B$20000,L17,'บันทึกการรับ-จ่ายแสตมป์'!$T$6:$T$20000)</f>
        <v>0</v>
      </c>
      <c r="AQ17" s="25">
        <f>SUMIF('บันทึกการรับ-จ่ายแสตมป์'!$B$6:$B$20000,M17,'บันทึกการรับ-จ่ายแสตมป์'!$T$6:$T$20000)</f>
        <v>0</v>
      </c>
      <c r="AR17" s="25">
        <f>SUMIF('บันทึกการรับ-จ่ายแสตมป์'!$B$6:$B$20000,N17,'บันทึกการรับ-จ่ายแสตมป์'!$T$6:$T$20000)</f>
        <v>0</v>
      </c>
      <c r="AS17" s="25">
        <f>SUMIF('บันทึกการรับ-จ่ายแสตมป์'!$B$6:$B$20000,O17,'บันทึกการรับ-จ่ายแสตมป์'!$T$6:$T$20000)</f>
        <v>0</v>
      </c>
      <c r="AT17" s="25">
        <f>SUMIF('บันทึกการรับ-จ่ายแสตมป์'!$B$6:$B$20000,P17,'บันทึกการรับ-จ่ายแสตมป์'!$T$6:$T$20000)</f>
        <v>0</v>
      </c>
      <c r="AU17" s="25">
        <f>SUMIF('บันทึกการรับ-จ่ายแสตมป์'!$B$6:$B$20000,Q17,'บันทึกการรับ-จ่ายแสตมป์'!$T$6:$T$20000)</f>
        <v>0</v>
      </c>
      <c r="AV17" s="25">
        <f>SUMIF('บันทึกการรับ-จ่ายแสตมป์'!$B$6:$B$20000,R17,'บันทึกการรับ-จ่ายแสตมป์'!$T$6:$T$20000)</f>
        <v>0</v>
      </c>
      <c r="AW17" s="25">
        <f>SUMIF('บันทึกการรับ-จ่ายแสตมป์'!$B$6:$B$20000,S17,'บันทึกการรับ-จ่ายแสตมป์'!$T$6:$T$20000)</f>
        <v>0</v>
      </c>
      <c r="AX17" s="25">
        <f>SUMIF('บันทึกการรับ-จ่ายแสตมป์'!$B$6:$B$20000,T17,'บันทึกการรับ-จ่ายแสตมป์'!$T$6:$T$20000)</f>
        <v>0</v>
      </c>
      <c r="AY17" s="25">
        <f>SUMIF('บันทึกการรับ-จ่ายแสตมป์'!$B$6:$B$20000,U17,'บันทึกการรับ-จ่ายแสตมป์'!$T$6:$T$20000)</f>
        <v>0</v>
      </c>
      <c r="AZ17" s="25">
        <f>SUMIF('บันทึกการรับ-จ่ายแสตมป์'!$B$6:$B$20000,V17,'บันทึกการรับ-จ่ายแสตมป์'!$T$6:$T$20000)</f>
        <v>0</v>
      </c>
      <c r="BA17" s="25">
        <f>SUMIF('บันทึกการรับ-จ่ายแสตมป์'!$B$6:$B$20000,W17,'บันทึกการรับ-จ่ายแสตมป์'!$T$6:$T$20000)</f>
        <v>0</v>
      </c>
      <c r="BB17" s="25">
        <f>SUMIF('บันทึกการรับ-จ่ายแสตมป์'!$B$6:$B$20000,X17,'บันทึกการรับ-จ่ายแสตมป์'!$T$6:$T$20000)</f>
        <v>0</v>
      </c>
      <c r="BC17" s="25">
        <f>SUMIF('บันทึกการรับ-จ่ายแสตมป์'!$B$6:$B$20000,Y17,'บันทึกการรับ-จ่ายแสตมป์'!$T$6:$T$20000)</f>
        <v>0</v>
      </c>
      <c r="BD17" s="25">
        <f t="shared" si="26"/>
        <v>0</v>
      </c>
      <c r="BE17" s="68">
        <f>SUMIF('บันทึกการรับ-จ่ายแสตมป์'!$D$6:$D$20000,Z17,'บันทึกการรับ-จ่ายแสตมป์'!$V$6:$V$20000)</f>
        <v>0</v>
      </c>
      <c r="BF17" s="25">
        <f t="shared" si="27"/>
        <v>0</v>
      </c>
      <c r="BG17" s="68">
        <f>SUMIF('บันทึกการรับ-จ่ายแสตมป์'!$D$6:$D$20000,AA17,'บันทึกการรับ-จ่ายแสตมป์'!$V$6:$V$20000)</f>
        <v>0</v>
      </c>
      <c r="BH17" s="25">
        <f t="shared" si="28"/>
        <v>0</v>
      </c>
      <c r="BI17" s="68">
        <f t="shared" si="29"/>
        <v>0</v>
      </c>
      <c r="BJ17" s="25">
        <f t="shared" si="30"/>
        <v>0</v>
      </c>
      <c r="BK17" s="68">
        <f t="shared" si="31"/>
        <v>0</v>
      </c>
      <c r="BL17" s="28">
        <f t="shared" si="32"/>
        <v>0</v>
      </c>
      <c r="BM17" s="25">
        <f t="shared" si="33"/>
        <v>0</v>
      </c>
      <c r="BN17" s="25"/>
    </row>
    <row r="18" spans="1:66" ht="24" x14ac:dyDescent="0.55000000000000004">
      <c r="A18" s="7"/>
      <c r="B18" s="71" t="str">
        <f t="shared" si="0"/>
        <v>ตุลาคมรับ24.1</v>
      </c>
      <c r="C18" s="71" t="str">
        <f t="shared" si="1"/>
        <v>ตุลาคมจ่าย24.1</v>
      </c>
      <c r="D18" s="71" t="str">
        <f t="shared" si="2"/>
        <v>พฤศจิกายนรับ24.1</v>
      </c>
      <c r="E18" s="71" t="str">
        <f t="shared" si="3"/>
        <v>พฤศจิกายนจ่าย24.1</v>
      </c>
      <c r="F18" s="71" t="str">
        <f t="shared" si="4"/>
        <v>ธันวาคมรับ24.1</v>
      </c>
      <c r="G18" s="71" t="str">
        <f t="shared" si="5"/>
        <v>ธันวาคมจ่าย24.1</v>
      </c>
      <c r="H18" s="71" t="str">
        <f t="shared" si="6"/>
        <v>มกราคมรับ24.1</v>
      </c>
      <c r="I18" s="71" t="str">
        <f t="shared" si="7"/>
        <v>มกราคมจ่าย24.1</v>
      </c>
      <c r="J18" s="71" t="str">
        <f t="shared" si="8"/>
        <v>กุมภาพันธ์รับ24.1</v>
      </c>
      <c r="K18" s="71" t="str">
        <f t="shared" si="9"/>
        <v>กุมภาพันธ์จ่าย24.1</v>
      </c>
      <c r="L18" s="71" t="str">
        <f t="shared" si="10"/>
        <v>มีนาคมรับ24.1</v>
      </c>
      <c r="M18" s="71" t="str">
        <f t="shared" si="11"/>
        <v>มีนาคมจ่าย24.1</v>
      </c>
      <c r="N18" s="71" t="str">
        <f t="shared" si="12"/>
        <v>เมษายนรับ24.1</v>
      </c>
      <c r="O18" s="71" t="str">
        <f t="shared" si="13"/>
        <v>เมษายนจ่าย24.1</v>
      </c>
      <c r="P18" s="71" t="str">
        <f t="shared" si="14"/>
        <v>พฤษภาคมรับ24.1</v>
      </c>
      <c r="Q18" s="71" t="str">
        <f t="shared" si="15"/>
        <v>พฤษภาคมจ่าย24.1</v>
      </c>
      <c r="R18" s="71" t="str">
        <f t="shared" si="16"/>
        <v>มิถุนายนรับ24.1</v>
      </c>
      <c r="S18" s="71" t="str">
        <f t="shared" si="17"/>
        <v>มิถุนายนจ่าย24.1</v>
      </c>
      <c r="T18" s="71" t="str">
        <f t="shared" si="18"/>
        <v>กรกฎาคมรับ24.1</v>
      </c>
      <c r="U18" s="71" t="str">
        <f t="shared" si="19"/>
        <v>กรกฎาคมจ่าย24.1</v>
      </c>
      <c r="V18" s="71" t="str">
        <f t="shared" si="20"/>
        <v>สิงหาคมรับ24.1</v>
      </c>
      <c r="W18" s="71" t="str">
        <f t="shared" si="21"/>
        <v>สิงหาคมจ่าย24.1</v>
      </c>
      <c r="X18" s="71" t="str">
        <f t="shared" si="22"/>
        <v>กันยายนรับ24.1</v>
      </c>
      <c r="Y18" s="71" t="str">
        <f t="shared" si="23"/>
        <v>กันยายนจ่าย24.1</v>
      </c>
      <c r="Z18" s="71" t="str">
        <f t="shared" si="24"/>
        <v>รับ24.1</v>
      </c>
      <c r="AA18" s="71" t="str">
        <f t="shared" si="25"/>
        <v>จ่าย24.1</v>
      </c>
      <c r="AB18" s="76">
        <v>24.1</v>
      </c>
      <c r="AC18" s="77" t="s">
        <v>436</v>
      </c>
      <c r="AD18" s="28">
        <v>0</v>
      </c>
      <c r="AE18" s="116">
        <v>0</v>
      </c>
      <c r="AF18" s="25">
        <f>SUMIF('บันทึกการรับ-จ่ายแสตมป์'!$B$6:$B$20000,B18,'บันทึกการรับ-จ่ายแสตมป์'!$T$6:$T$20000)</f>
        <v>0</v>
      </c>
      <c r="AG18" s="25">
        <f>SUMIF('บันทึกการรับ-จ่ายแสตมป์'!$B$6:$B$20000,C18,'บันทึกการรับ-จ่ายแสตมป์'!$T$6:$T$20000)</f>
        <v>0</v>
      </c>
      <c r="AH18" s="25">
        <f>SUMIF('บันทึกการรับ-จ่ายแสตมป์'!$B$6:$B$20000,D18,'บันทึกการรับ-จ่ายแสตมป์'!$T$6:$T$20000)</f>
        <v>0</v>
      </c>
      <c r="AI18" s="25">
        <f>SUMIF('บันทึกการรับ-จ่ายแสตมป์'!$B$6:$B$20000,E18,'บันทึกการรับ-จ่ายแสตมป์'!$T$6:$T$20000)</f>
        <v>0</v>
      </c>
      <c r="AJ18" s="25">
        <f>SUMIF('บันทึกการรับ-จ่ายแสตมป์'!$B$6:$B$20000,F18,'บันทึกการรับ-จ่ายแสตมป์'!$T$6:$T$20000)</f>
        <v>0</v>
      </c>
      <c r="AK18" s="25">
        <f>SUMIF('บันทึกการรับ-จ่ายแสตมป์'!$B$6:$B$20000,G18,'บันทึกการรับ-จ่ายแสตมป์'!$T$6:$T$20000)</f>
        <v>0</v>
      </c>
      <c r="AL18" s="25">
        <f>SUMIF('บันทึกการรับ-จ่ายแสตมป์'!$B$6:$B$20000,H18,'บันทึกการรับ-จ่ายแสตมป์'!$T$6:$T$20000)</f>
        <v>0</v>
      </c>
      <c r="AM18" s="25">
        <f>SUMIF('บันทึกการรับ-จ่ายแสตมป์'!$B$6:$B$20000,I18,'บันทึกการรับ-จ่ายแสตมป์'!$T$6:$T$20000)</f>
        <v>0</v>
      </c>
      <c r="AN18" s="25">
        <f>SUMIF('บันทึกการรับ-จ่ายแสตมป์'!$B$6:$B$20000,J18,'บันทึกการรับ-จ่ายแสตมป์'!$T$6:$T$20000)</f>
        <v>0</v>
      </c>
      <c r="AO18" s="25">
        <f>SUMIF('บันทึกการรับ-จ่ายแสตมป์'!$B$6:$B$20000,K18,'บันทึกการรับ-จ่ายแสตมป์'!$T$6:$T$20000)</f>
        <v>0</v>
      </c>
      <c r="AP18" s="25">
        <f>SUMIF('บันทึกการรับ-จ่ายแสตมป์'!$B$6:$B$20000,L18,'บันทึกการรับ-จ่ายแสตมป์'!$T$6:$T$20000)</f>
        <v>0</v>
      </c>
      <c r="AQ18" s="25">
        <f>SUMIF('บันทึกการรับ-จ่ายแสตมป์'!$B$6:$B$20000,M18,'บันทึกการรับ-จ่ายแสตมป์'!$T$6:$T$20000)</f>
        <v>0</v>
      </c>
      <c r="AR18" s="25">
        <f>SUMIF('บันทึกการรับ-จ่ายแสตมป์'!$B$6:$B$20000,N18,'บันทึกการรับ-จ่ายแสตมป์'!$T$6:$T$20000)</f>
        <v>0</v>
      </c>
      <c r="AS18" s="25">
        <f>SUMIF('บันทึกการรับ-จ่ายแสตมป์'!$B$6:$B$20000,O18,'บันทึกการรับ-จ่ายแสตมป์'!$T$6:$T$20000)</f>
        <v>0</v>
      </c>
      <c r="AT18" s="25">
        <f>SUMIF('บันทึกการรับ-จ่ายแสตมป์'!$B$6:$B$20000,P18,'บันทึกการรับ-จ่ายแสตมป์'!$T$6:$T$20000)</f>
        <v>0</v>
      </c>
      <c r="AU18" s="25">
        <f>SUMIF('บันทึกการรับ-จ่ายแสตมป์'!$B$6:$B$20000,Q18,'บันทึกการรับ-จ่ายแสตมป์'!$T$6:$T$20000)</f>
        <v>0</v>
      </c>
      <c r="AV18" s="25">
        <f>SUMIF('บันทึกการรับ-จ่ายแสตมป์'!$B$6:$B$20000,R18,'บันทึกการรับ-จ่ายแสตมป์'!$T$6:$T$20000)</f>
        <v>0</v>
      </c>
      <c r="AW18" s="25">
        <f>SUMIF('บันทึกการรับ-จ่ายแสตมป์'!$B$6:$B$20000,S18,'บันทึกการรับ-จ่ายแสตมป์'!$T$6:$T$20000)</f>
        <v>0</v>
      </c>
      <c r="AX18" s="25">
        <f>SUMIF('บันทึกการรับ-จ่ายแสตมป์'!$B$6:$B$20000,T18,'บันทึกการรับ-จ่ายแสตมป์'!$T$6:$T$20000)</f>
        <v>0</v>
      </c>
      <c r="AY18" s="25">
        <f>SUMIF('บันทึกการรับ-จ่ายแสตมป์'!$B$6:$B$20000,U18,'บันทึกการรับ-จ่ายแสตมป์'!$T$6:$T$20000)</f>
        <v>0</v>
      </c>
      <c r="AZ18" s="25">
        <f>SUMIF('บันทึกการรับ-จ่ายแสตมป์'!$B$6:$B$20000,V18,'บันทึกการรับ-จ่ายแสตมป์'!$T$6:$T$20000)</f>
        <v>0</v>
      </c>
      <c r="BA18" s="25">
        <f>SUMIF('บันทึกการรับ-จ่ายแสตมป์'!$B$6:$B$20000,W18,'บันทึกการรับ-จ่ายแสตมป์'!$T$6:$T$20000)</f>
        <v>0</v>
      </c>
      <c r="BB18" s="25">
        <f>SUMIF('บันทึกการรับ-จ่ายแสตมป์'!$B$6:$B$20000,X18,'บันทึกการรับ-จ่ายแสตมป์'!$T$6:$T$20000)</f>
        <v>0</v>
      </c>
      <c r="BC18" s="25">
        <f>SUMIF('บันทึกการรับ-จ่ายแสตมป์'!$B$6:$B$20000,Y18,'บันทึกการรับ-จ่ายแสตมป์'!$T$6:$T$20000)</f>
        <v>0</v>
      </c>
      <c r="BD18" s="25">
        <f t="shared" si="26"/>
        <v>0</v>
      </c>
      <c r="BE18" s="68">
        <f>SUMIF('บันทึกการรับ-จ่ายแสตมป์'!$D$6:$D$20000,Z18,'บันทึกการรับ-จ่ายแสตมป์'!$V$6:$V$20000)</f>
        <v>0</v>
      </c>
      <c r="BF18" s="25">
        <f t="shared" si="27"/>
        <v>0</v>
      </c>
      <c r="BG18" s="68">
        <f>SUMIF('บันทึกการรับ-จ่ายแสตมป์'!$D$6:$D$20000,AA18,'บันทึกการรับ-จ่ายแสตมป์'!$V$6:$V$20000)</f>
        <v>0</v>
      </c>
      <c r="BH18" s="25">
        <f t="shared" si="28"/>
        <v>0</v>
      </c>
      <c r="BI18" s="68">
        <f t="shared" si="29"/>
        <v>0</v>
      </c>
      <c r="BJ18" s="25">
        <f t="shared" si="30"/>
        <v>0</v>
      </c>
      <c r="BK18" s="68">
        <f t="shared" si="31"/>
        <v>0</v>
      </c>
      <c r="BL18" s="28">
        <f t="shared" si="32"/>
        <v>0</v>
      </c>
      <c r="BM18" s="25">
        <f t="shared" si="33"/>
        <v>0</v>
      </c>
      <c r="BN18" s="25"/>
    </row>
    <row r="19" spans="1:66" ht="24" x14ac:dyDescent="0.55000000000000004">
      <c r="A19" s="90">
        <v>3</v>
      </c>
      <c r="B19" s="91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135" t="s">
        <v>437</v>
      </c>
      <c r="AC19" s="136"/>
      <c r="AD19" s="94"/>
      <c r="AE19" s="94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3"/>
      <c r="BJ19" s="92"/>
      <c r="BK19" s="93"/>
      <c r="BL19" s="94"/>
      <c r="BM19" s="92"/>
      <c r="BN19" s="92"/>
    </row>
    <row r="20" spans="1:66" ht="24" x14ac:dyDescent="0.55000000000000004">
      <c r="A20" s="7"/>
      <c r="B20" s="71" t="str">
        <f t="shared" ref="B20:B28" si="34">$B$5&amp;$B$6&amp;AB20</f>
        <v>ตุลาคมรับ31</v>
      </c>
      <c r="C20" s="71" t="str">
        <f t="shared" ref="C20:C28" si="35">$C$5&amp;$C$6&amp;AB20</f>
        <v>ตุลาคมจ่าย31</v>
      </c>
      <c r="D20" s="71" t="str">
        <f t="shared" ref="D20:D28" si="36">$D$5&amp;$D$6&amp;AB20</f>
        <v>พฤศจิกายนรับ31</v>
      </c>
      <c r="E20" s="71" t="str">
        <f t="shared" ref="E20:E28" si="37">$E$5&amp;$E$6&amp;AB20</f>
        <v>พฤศจิกายนจ่าย31</v>
      </c>
      <c r="F20" s="71" t="str">
        <f t="shared" ref="F20:F28" si="38">$F$5&amp;$F$6&amp;AB20</f>
        <v>ธันวาคมรับ31</v>
      </c>
      <c r="G20" s="71" t="str">
        <f t="shared" ref="G20:G28" si="39">$G$5&amp;$G$6&amp;AB20</f>
        <v>ธันวาคมจ่าย31</v>
      </c>
      <c r="H20" s="71" t="str">
        <f t="shared" ref="H20:H28" si="40">$H$5&amp;$H$6&amp;AB20</f>
        <v>มกราคมรับ31</v>
      </c>
      <c r="I20" s="71" t="str">
        <f t="shared" ref="I20:I28" si="41">$I$5&amp;$I$6&amp;AB20</f>
        <v>มกราคมจ่าย31</v>
      </c>
      <c r="J20" s="71" t="str">
        <f t="shared" ref="J20:J28" si="42">$J$5&amp;$J$6&amp;AB20</f>
        <v>กุมภาพันธ์รับ31</v>
      </c>
      <c r="K20" s="71" t="str">
        <f t="shared" ref="K20:K28" si="43">$K$5&amp;$K$6&amp;AB20</f>
        <v>กุมภาพันธ์จ่าย31</v>
      </c>
      <c r="L20" s="71" t="str">
        <f t="shared" ref="L20:L28" si="44">$L$5&amp;$L$6&amp;AB20</f>
        <v>มีนาคมรับ31</v>
      </c>
      <c r="M20" s="71" t="str">
        <f t="shared" ref="M20:M28" si="45">$M$5&amp;$M$6&amp;AB20</f>
        <v>มีนาคมจ่าย31</v>
      </c>
      <c r="N20" s="71" t="str">
        <f t="shared" ref="N20:N28" si="46">$N$5&amp;$N$6&amp;AB20</f>
        <v>เมษายนรับ31</v>
      </c>
      <c r="O20" s="71" t="str">
        <f t="shared" ref="O20:O28" si="47">$O$5&amp;$O$6&amp;AB20</f>
        <v>เมษายนจ่าย31</v>
      </c>
      <c r="P20" s="71" t="str">
        <f t="shared" ref="P20:P28" si="48">$P$5&amp;$P$6&amp;AB20</f>
        <v>พฤษภาคมรับ31</v>
      </c>
      <c r="Q20" s="71" t="str">
        <f t="shared" ref="Q20:Q28" si="49">$Q$5&amp;$Q$6&amp;AB20</f>
        <v>พฤษภาคมจ่าย31</v>
      </c>
      <c r="R20" s="71" t="str">
        <f t="shared" ref="R20:R28" si="50">$R$5&amp;$R$6&amp;AB20</f>
        <v>มิถุนายนรับ31</v>
      </c>
      <c r="S20" s="71" t="str">
        <f t="shared" ref="S20:S28" si="51">$S$5&amp;$S$6&amp;AB20</f>
        <v>มิถุนายนจ่าย31</v>
      </c>
      <c r="T20" s="71" t="str">
        <f t="shared" ref="T20:T28" si="52">$T$5&amp;$T$6&amp;AB20</f>
        <v>กรกฎาคมรับ31</v>
      </c>
      <c r="U20" s="71" t="str">
        <f t="shared" ref="U20:U28" si="53">$U$5&amp;$U$6&amp;AB20</f>
        <v>กรกฎาคมจ่าย31</v>
      </c>
      <c r="V20" s="71" t="str">
        <f t="shared" ref="V20:V28" si="54">$V$5&amp;$V$6&amp;AB20</f>
        <v>สิงหาคมรับ31</v>
      </c>
      <c r="W20" s="71" t="str">
        <f t="shared" ref="W20:W28" si="55">$W$5&amp;$W$6&amp;AB20</f>
        <v>สิงหาคมจ่าย31</v>
      </c>
      <c r="X20" s="71" t="str">
        <f t="shared" ref="X20:X28" si="56">$X$5&amp;$X$6&amp;AB20</f>
        <v>กันยายนรับ31</v>
      </c>
      <c r="Y20" s="71" t="str">
        <f t="shared" ref="Y20:Y28" si="57">$Y$5&amp;$Y$6&amp;AB20</f>
        <v>กันยายนจ่าย31</v>
      </c>
      <c r="Z20" s="71" t="str">
        <f t="shared" ref="Z20:Z28" si="58">$Z$6&amp;AB20</f>
        <v>รับ31</v>
      </c>
      <c r="AA20" s="71" t="str">
        <f t="shared" ref="AA20:AA28" si="59">$AA$6&amp;AB20</f>
        <v>จ่าย31</v>
      </c>
      <c r="AB20" s="76">
        <v>31</v>
      </c>
      <c r="AC20" s="77" t="s">
        <v>438</v>
      </c>
      <c r="AD20" s="28">
        <v>0</v>
      </c>
      <c r="AE20" s="116">
        <v>0</v>
      </c>
      <c r="AF20" s="25">
        <f>SUMIF('บันทึกการรับ-จ่ายแสตมป์'!$B$6:$B$20000,B20,'บันทึกการรับ-จ่ายแสตมป์'!$T$6:$T$20000)</f>
        <v>0</v>
      </c>
      <c r="AG20" s="25">
        <f>SUMIF('บันทึกการรับ-จ่ายแสตมป์'!$B$6:$B$20000,C20,'บันทึกการรับ-จ่ายแสตมป์'!$T$6:$T$20000)</f>
        <v>0</v>
      </c>
      <c r="AH20" s="25">
        <f>SUMIF('บันทึกการรับ-จ่ายแสตมป์'!$B$6:$B$20000,D20,'บันทึกการรับ-จ่ายแสตมป์'!$T$6:$T$20000)</f>
        <v>0</v>
      </c>
      <c r="AI20" s="25">
        <f>SUMIF('บันทึกการรับ-จ่ายแสตมป์'!$B$6:$B$20000,E20,'บันทึกการรับ-จ่ายแสตมป์'!$T$6:$T$20000)</f>
        <v>0</v>
      </c>
      <c r="AJ20" s="25">
        <f>SUMIF('บันทึกการรับ-จ่ายแสตมป์'!$B$6:$B$20000,F20,'บันทึกการรับ-จ่ายแสตมป์'!$T$6:$T$20000)</f>
        <v>0</v>
      </c>
      <c r="AK20" s="25">
        <f>SUMIF('บันทึกการรับ-จ่ายแสตมป์'!$B$6:$B$20000,G20,'บันทึกการรับ-จ่ายแสตมป์'!$T$6:$T$20000)</f>
        <v>0</v>
      </c>
      <c r="AL20" s="25">
        <f>SUMIF('บันทึกการรับ-จ่ายแสตมป์'!$B$6:$B$20000,H20,'บันทึกการรับ-จ่ายแสตมป์'!$T$6:$T$20000)</f>
        <v>0</v>
      </c>
      <c r="AM20" s="25">
        <f>SUMIF('บันทึกการรับ-จ่ายแสตมป์'!$B$6:$B$20000,I20,'บันทึกการรับ-จ่ายแสตมป์'!$T$6:$T$20000)</f>
        <v>0</v>
      </c>
      <c r="AN20" s="25">
        <f>SUMIF('บันทึกการรับ-จ่ายแสตมป์'!$B$6:$B$20000,J20,'บันทึกการรับ-จ่ายแสตมป์'!$T$6:$T$20000)</f>
        <v>0</v>
      </c>
      <c r="AO20" s="25">
        <f>SUMIF('บันทึกการรับ-จ่ายแสตมป์'!$B$6:$B$20000,K20,'บันทึกการรับ-จ่ายแสตมป์'!$T$6:$T$20000)</f>
        <v>0</v>
      </c>
      <c r="AP20" s="25">
        <f>SUMIF('บันทึกการรับ-จ่ายแสตมป์'!$B$6:$B$20000,L20,'บันทึกการรับ-จ่ายแสตมป์'!$T$6:$T$20000)</f>
        <v>0</v>
      </c>
      <c r="AQ20" s="25">
        <f>SUMIF('บันทึกการรับ-จ่ายแสตมป์'!$B$6:$B$20000,M20,'บันทึกการรับ-จ่ายแสตมป์'!$T$6:$T$20000)</f>
        <v>0</v>
      </c>
      <c r="AR20" s="25">
        <f>SUMIF('บันทึกการรับ-จ่ายแสตมป์'!$B$6:$B$20000,N20,'บันทึกการรับ-จ่ายแสตมป์'!$T$6:$T$20000)</f>
        <v>0</v>
      </c>
      <c r="AS20" s="25">
        <f>SUMIF('บันทึกการรับ-จ่ายแสตมป์'!$B$6:$B$20000,O20,'บันทึกการรับ-จ่ายแสตมป์'!$T$6:$T$20000)</f>
        <v>0</v>
      </c>
      <c r="AT20" s="25">
        <f>SUMIF('บันทึกการรับ-จ่ายแสตมป์'!$B$6:$B$20000,P20,'บันทึกการรับ-จ่ายแสตมป์'!$T$6:$T$20000)</f>
        <v>0</v>
      </c>
      <c r="AU20" s="25">
        <f>SUMIF('บันทึกการรับ-จ่ายแสตมป์'!$B$6:$B$20000,Q20,'บันทึกการรับ-จ่ายแสตมป์'!$T$6:$T$20000)</f>
        <v>0</v>
      </c>
      <c r="AV20" s="25">
        <f>SUMIF('บันทึกการรับ-จ่ายแสตมป์'!$B$6:$B$20000,R20,'บันทึกการรับ-จ่ายแสตมป์'!$T$6:$T$20000)</f>
        <v>0</v>
      </c>
      <c r="AW20" s="25">
        <f>SUMIF('บันทึกการรับ-จ่ายแสตมป์'!$B$6:$B$20000,S20,'บันทึกการรับ-จ่ายแสตมป์'!$T$6:$T$20000)</f>
        <v>0</v>
      </c>
      <c r="AX20" s="25">
        <f>SUMIF('บันทึกการรับ-จ่ายแสตมป์'!$B$6:$B$20000,T20,'บันทึกการรับ-จ่ายแสตมป์'!$T$6:$T$20000)</f>
        <v>0</v>
      </c>
      <c r="AY20" s="25">
        <f>SUMIF('บันทึกการรับ-จ่ายแสตมป์'!$B$6:$B$20000,U20,'บันทึกการรับ-จ่ายแสตมป์'!$T$6:$T$20000)</f>
        <v>0</v>
      </c>
      <c r="AZ20" s="25">
        <f>SUMIF('บันทึกการรับ-จ่ายแสตมป์'!$B$6:$B$20000,V20,'บันทึกการรับ-จ่ายแสตมป์'!$T$6:$T$20000)</f>
        <v>0</v>
      </c>
      <c r="BA20" s="25">
        <f>SUMIF('บันทึกการรับ-จ่ายแสตมป์'!$B$6:$B$20000,W20,'บันทึกการรับ-จ่ายแสตมป์'!$T$6:$T$20000)</f>
        <v>0</v>
      </c>
      <c r="BB20" s="25">
        <f>SUMIF('บันทึกการรับ-จ่ายแสตมป์'!$B$6:$B$20000,X20,'บันทึกการรับ-จ่ายแสตมป์'!$T$6:$T$20000)</f>
        <v>0</v>
      </c>
      <c r="BC20" s="25">
        <f>SUMIF('บันทึกการรับ-จ่ายแสตมป์'!$B$6:$B$20000,Y20,'บันทึกการรับ-จ่ายแสตมป์'!$T$6:$T$20000)</f>
        <v>0</v>
      </c>
      <c r="BD20" s="25">
        <f t="shared" ref="BD20:BD28" si="60">AF20+AH20+AJ20+AL20+AN20+AP20+AR20+AT20+AV20+AX20+AZ20+BB20</f>
        <v>0</v>
      </c>
      <c r="BE20" s="68">
        <f>SUMIF('บันทึกการรับ-จ่ายแสตมป์'!$D$6:$D$20000,Z20,'บันทึกการรับ-จ่ายแสตมป์'!$V$6:$V$20000)</f>
        <v>0</v>
      </c>
      <c r="BF20" s="25">
        <f t="shared" ref="BF20:BF28" si="61">AG20+AI20+AK20+AM20+AO20+AQ20+AS20+AU20+AW20+AY20+BA20+BC20</f>
        <v>0</v>
      </c>
      <c r="BG20" s="68">
        <f>SUMIF('บันทึกการรับ-จ่ายแสตมป์'!$D$6:$D$20000,AA20,'บันทึกการรับ-จ่ายแสตมป์'!$V$6:$V$20000)</f>
        <v>0</v>
      </c>
      <c r="BH20" s="25">
        <f t="shared" ref="BH20:BH28" si="62">AD20+BD20</f>
        <v>0</v>
      </c>
      <c r="BI20" s="68">
        <f t="shared" ref="BI20:BI28" si="63">AE20+BE20</f>
        <v>0</v>
      </c>
      <c r="BJ20" s="25">
        <f t="shared" ref="BJ20:BJ28" si="64">BF20</f>
        <v>0</v>
      </c>
      <c r="BK20" s="68">
        <f t="shared" ref="BK20:BK28" si="65">BG20</f>
        <v>0</v>
      </c>
      <c r="BL20" s="28">
        <f t="shared" ref="BL20:BL28" si="66">BH20-BJ20</f>
        <v>0</v>
      </c>
      <c r="BM20" s="25">
        <f t="shared" ref="BM20:BM28" si="67">BI20-BK20</f>
        <v>0</v>
      </c>
      <c r="BN20" s="25"/>
    </row>
    <row r="21" spans="1:66" ht="24" x14ac:dyDescent="0.55000000000000004">
      <c r="A21" s="7"/>
      <c r="B21" s="71" t="str">
        <f t="shared" si="34"/>
        <v>ตุลาคมรับ31.1</v>
      </c>
      <c r="C21" s="71" t="str">
        <f t="shared" si="35"/>
        <v>ตุลาคมจ่าย31.1</v>
      </c>
      <c r="D21" s="71" t="str">
        <f t="shared" si="36"/>
        <v>พฤศจิกายนรับ31.1</v>
      </c>
      <c r="E21" s="71" t="str">
        <f t="shared" si="37"/>
        <v>พฤศจิกายนจ่าย31.1</v>
      </c>
      <c r="F21" s="71" t="str">
        <f t="shared" si="38"/>
        <v>ธันวาคมรับ31.1</v>
      </c>
      <c r="G21" s="71" t="str">
        <f t="shared" si="39"/>
        <v>ธันวาคมจ่าย31.1</v>
      </c>
      <c r="H21" s="71" t="str">
        <f t="shared" si="40"/>
        <v>มกราคมรับ31.1</v>
      </c>
      <c r="I21" s="71" t="str">
        <f t="shared" si="41"/>
        <v>มกราคมจ่าย31.1</v>
      </c>
      <c r="J21" s="71" t="str">
        <f t="shared" si="42"/>
        <v>กุมภาพันธ์รับ31.1</v>
      </c>
      <c r="K21" s="71" t="str">
        <f t="shared" si="43"/>
        <v>กุมภาพันธ์จ่าย31.1</v>
      </c>
      <c r="L21" s="71" t="str">
        <f t="shared" si="44"/>
        <v>มีนาคมรับ31.1</v>
      </c>
      <c r="M21" s="71" t="str">
        <f t="shared" si="45"/>
        <v>มีนาคมจ่าย31.1</v>
      </c>
      <c r="N21" s="71" t="str">
        <f t="shared" si="46"/>
        <v>เมษายนรับ31.1</v>
      </c>
      <c r="O21" s="71" t="str">
        <f t="shared" si="47"/>
        <v>เมษายนจ่าย31.1</v>
      </c>
      <c r="P21" s="71" t="str">
        <f t="shared" si="48"/>
        <v>พฤษภาคมรับ31.1</v>
      </c>
      <c r="Q21" s="71" t="str">
        <f t="shared" si="49"/>
        <v>พฤษภาคมจ่าย31.1</v>
      </c>
      <c r="R21" s="71" t="str">
        <f t="shared" si="50"/>
        <v>มิถุนายนรับ31.1</v>
      </c>
      <c r="S21" s="71" t="str">
        <f t="shared" si="51"/>
        <v>มิถุนายนจ่าย31.1</v>
      </c>
      <c r="T21" s="71" t="str">
        <f t="shared" si="52"/>
        <v>กรกฎาคมรับ31.1</v>
      </c>
      <c r="U21" s="71" t="str">
        <f t="shared" si="53"/>
        <v>กรกฎาคมจ่าย31.1</v>
      </c>
      <c r="V21" s="71" t="str">
        <f t="shared" si="54"/>
        <v>สิงหาคมรับ31.1</v>
      </c>
      <c r="W21" s="71" t="str">
        <f t="shared" si="55"/>
        <v>สิงหาคมจ่าย31.1</v>
      </c>
      <c r="X21" s="71" t="str">
        <f t="shared" si="56"/>
        <v>กันยายนรับ31.1</v>
      </c>
      <c r="Y21" s="71" t="str">
        <f t="shared" si="57"/>
        <v>กันยายนจ่าย31.1</v>
      </c>
      <c r="Z21" s="71" t="str">
        <f t="shared" si="58"/>
        <v>รับ31.1</v>
      </c>
      <c r="AA21" s="71" t="str">
        <f t="shared" si="59"/>
        <v>จ่าย31.1</v>
      </c>
      <c r="AB21" s="76">
        <v>31.1</v>
      </c>
      <c r="AC21" s="77" t="s">
        <v>439</v>
      </c>
      <c r="AD21" s="28">
        <v>0</v>
      </c>
      <c r="AE21" s="116">
        <v>0</v>
      </c>
      <c r="AF21" s="25">
        <f>SUMIF('บันทึกการรับ-จ่ายแสตมป์'!$B$6:$B$20000,B21,'บันทึกการรับ-จ่ายแสตมป์'!$T$6:$T$20000)</f>
        <v>0</v>
      </c>
      <c r="AG21" s="25">
        <f>SUMIF('บันทึกการรับ-จ่ายแสตมป์'!$B$6:$B$20000,C21,'บันทึกการรับ-จ่ายแสตมป์'!$T$6:$T$20000)</f>
        <v>0</v>
      </c>
      <c r="AH21" s="25">
        <f>SUMIF('บันทึกการรับ-จ่ายแสตมป์'!$B$6:$B$20000,D21,'บันทึกการรับ-จ่ายแสตมป์'!$T$6:$T$20000)</f>
        <v>0</v>
      </c>
      <c r="AI21" s="25">
        <f>SUMIF('บันทึกการรับ-จ่ายแสตมป์'!$B$6:$B$20000,E21,'บันทึกการรับ-จ่ายแสตมป์'!$T$6:$T$20000)</f>
        <v>0</v>
      </c>
      <c r="AJ21" s="25">
        <f>SUMIF('บันทึกการรับ-จ่ายแสตมป์'!$B$6:$B$20000,F21,'บันทึกการรับ-จ่ายแสตมป์'!$T$6:$T$20000)</f>
        <v>0</v>
      </c>
      <c r="AK21" s="25">
        <f>SUMIF('บันทึกการรับ-จ่ายแสตมป์'!$B$6:$B$20000,G21,'บันทึกการรับ-จ่ายแสตมป์'!$T$6:$T$20000)</f>
        <v>0</v>
      </c>
      <c r="AL21" s="25">
        <f>SUMIF('บันทึกการรับ-จ่ายแสตมป์'!$B$6:$B$20000,H21,'บันทึกการรับ-จ่ายแสตมป์'!$T$6:$T$20000)</f>
        <v>0</v>
      </c>
      <c r="AM21" s="25">
        <f>SUMIF('บันทึกการรับ-จ่ายแสตมป์'!$B$6:$B$20000,I21,'บันทึกการรับ-จ่ายแสตมป์'!$T$6:$T$20000)</f>
        <v>0</v>
      </c>
      <c r="AN21" s="25">
        <f>SUMIF('บันทึกการรับ-จ่ายแสตมป์'!$B$6:$B$20000,J21,'บันทึกการรับ-จ่ายแสตมป์'!$T$6:$T$20000)</f>
        <v>0</v>
      </c>
      <c r="AO21" s="25">
        <f>SUMIF('บันทึกการรับ-จ่ายแสตมป์'!$B$6:$B$20000,K21,'บันทึกการรับ-จ่ายแสตมป์'!$T$6:$T$20000)</f>
        <v>0</v>
      </c>
      <c r="AP21" s="25">
        <f>SUMIF('บันทึกการรับ-จ่ายแสตมป์'!$B$6:$B$20000,L21,'บันทึกการรับ-จ่ายแสตมป์'!$T$6:$T$20000)</f>
        <v>0</v>
      </c>
      <c r="AQ21" s="25">
        <f>SUMIF('บันทึกการรับ-จ่ายแสตมป์'!$B$6:$B$20000,M21,'บันทึกการรับ-จ่ายแสตมป์'!$T$6:$T$20000)</f>
        <v>0</v>
      </c>
      <c r="AR21" s="25">
        <f>SUMIF('บันทึกการรับ-จ่ายแสตมป์'!$B$6:$B$20000,N21,'บันทึกการรับ-จ่ายแสตมป์'!$T$6:$T$20000)</f>
        <v>0</v>
      </c>
      <c r="AS21" s="25">
        <f>SUMIF('บันทึกการรับ-จ่ายแสตมป์'!$B$6:$B$20000,O21,'บันทึกการรับ-จ่ายแสตมป์'!$T$6:$T$20000)</f>
        <v>0</v>
      </c>
      <c r="AT21" s="25">
        <f>SUMIF('บันทึกการรับ-จ่ายแสตมป์'!$B$6:$B$20000,P21,'บันทึกการรับ-จ่ายแสตมป์'!$T$6:$T$20000)</f>
        <v>0</v>
      </c>
      <c r="AU21" s="25">
        <f>SUMIF('บันทึกการรับ-จ่ายแสตมป์'!$B$6:$B$20000,Q21,'บันทึกการรับ-จ่ายแสตมป์'!$T$6:$T$20000)</f>
        <v>0</v>
      </c>
      <c r="AV21" s="25">
        <f>SUMIF('บันทึกการรับ-จ่ายแสตมป์'!$B$6:$B$20000,R21,'บันทึกการรับ-จ่ายแสตมป์'!$T$6:$T$20000)</f>
        <v>0</v>
      </c>
      <c r="AW21" s="25">
        <f>SUMIF('บันทึกการรับ-จ่ายแสตมป์'!$B$6:$B$20000,S21,'บันทึกการรับ-จ่ายแสตมป์'!$T$6:$T$20000)</f>
        <v>0</v>
      </c>
      <c r="AX21" s="25">
        <f>SUMIF('บันทึกการรับ-จ่ายแสตมป์'!$B$6:$B$20000,T21,'บันทึกการรับ-จ่ายแสตมป์'!$T$6:$T$20000)</f>
        <v>0</v>
      </c>
      <c r="AY21" s="25">
        <f>SUMIF('บันทึกการรับ-จ่ายแสตมป์'!$B$6:$B$20000,U21,'บันทึกการรับ-จ่ายแสตมป์'!$T$6:$T$20000)</f>
        <v>0</v>
      </c>
      <c r="AZ21" s="25">
        <f>SUMIF('บันทึกการรับ-จ่ายแสตมป์'!$B$6:$B$20000,V21,'บันทึกการรับ-จ่ายแสตมป์'!$T$6:$T$20000)</f>
        <v>0</v>
      </c>
      <c r="BA21" s="25">
        <f>SUMIF('บันทึกการรับ-จ่ายแสตมป์'!$B$6:$B$20000,W21,'บันทึกการรับ-จ่ายแสตมป์'!$T$6:$T$20000)</f>
        <v>0</v>
      </c>
      <c r="BB21" s="25">
        <f>SUMIF('บันทึกการรับ-จ่ายแสตมป์'!$B$6:$B$20000,X21,'บันทึกการรับ-จ่ายแสตมป์'!$T$6:$T$20000)</f>
        <v>0</v>
      </c>
      <c r="BC21" s="25">
        <f>SUMIF('บันทึกการรับ-จ่ายแสตมป์'!$B$6:$B$20000,Y21,'บันทึกการรับ-จ่ายแสตมป์'!$T$6:$T$20000)</f>
        <v>0</v>
      </c>
      <c r="BD21" s="25">
        <f t="shared" si="60"/>
        <v>0</v>
      </c>
      <c r="BE21" s="68">
        <f>SUMIF('บันทึกการรับ-จ่ายแสตมป์'!$D$6:$D$20000,Z21,'บันทึกการรับ-จ่ายแสตมป์'!$V$6:$V$20000)</f>
        <v>0</v>
      </c>
      <c r="BF21" s="25">
        <f t="shared" si="61"/>
        <v>0</v>
      </c>
      <c r="BG21" s="68">
        <f>SUMIF('บันทึกการรับ-จ่ายแสตมป์'!$D$6:$D$20000,AA21,'บันทึกการรับ-จ่ายแสตมป์'!$V$6:$V$20000)</f>
        <v>0</v>
      </c>
      <c r="BH21" s="25">
        <f t="shared" si="62"/>
        <v>0</v>
      </c>
      <c r="BI21" s="68">
        <f t="shared" si="63"/>
        <v>0</v>
      </c>
      <c r="BJ21" s="25">
        <f t="shared" si="64"/>
        <v>0</v>
      </c>
      <c r="BK21" s="68">
        <f t="shared" si="65"/>
        <v>0</v>
      </c>
      <c r="BL21" s="28">
        <f t="shared" si="66"/>
        <v>0</v>
      </c>
      <c r="BM21" s="25">
        <f t="shared" si="67"/>
        <v>0</v>
      </c>
      <c r="BN21" s="25"/>
    </row>
    <row r="22" spans="1:66" ht="24" x14ac:dyDescent="0.55000000000000004">
      <c r="A22" s="7"/>
      <c r="B22" s="71" t="str">
        <f t="shared" si="34"/>
        <v>ตุลาคมรับ31.2</v>
      </c>
      <c r="C22" s="71" t="str">
        <f t="shared" si="35"/>
        <v>ตุลาคมจ่าย31.2</v>
      </c>
      <c r="D22" s="71" t="str">
        <f t="shared" si="36"/>
        <v>พฤศจิกายนรับ31.2</v>
      </c>
      <c r="E22" s="71" t="str">
        <f t="shared" si="37"/>
        <v>พฤศจิกายนจ่าย31.2</v>
      </c>
      <c r="F22" s="71" t="str">
        <f t="shared" si="38"/>
        <v>ธันวาคมรับ31.2</v>
      </c>
      <c r="G22" s="71" t="str">
        <f t="shared" si="39"/>
        <v>ธันวาคมจ่าย31.2</v>
      </c>
      <c r="H22" s="71" t="str">
        <f t="shared" si="40"/>
        <v>มกราคมรับ31.2</v>
      </c>
      <c r="I22" s="71" t="str">
        <f t="shared" si="41"/>
        <v>มกราคมจ่าย31.2</v>
      </c>
      <c r="J22" s="71" t="str">
        <f t="shared" si="42"/>
        <v>กุมภาพันธ์รับ31.2</v>
      </c>
      <c r="K22" s="71" t="str">
        <f t="shared" si="43"/>
        <v>กุมภาพันธ์จ่าย31.2</v>
      </c>
      <c r="L22" s="71" t="str">
        <f t="shared" si="44"/>
        <v>มีนาคมรับ31.2</v>
      </c>
      <c r="M22" s="71" t="str">
        <f t="shared" si="45"/>
        <v>มีนาคมจ่าย31.2</v>
      </c>
      <c r="N22" s="71" t="str">
        <f t="shared" si="46"/>
        <v>เมษายนรับ31.2</v>
      </c>
      <c r="O22" s="71" t="str">
        <f t="shared" si="47"/>
        <v>เมษายนจ่าย31.2</v>
      </c>
      <c r="P22" s="71" t="str">
        <f t="shared" si="48"/>
        <v>พฤษภาคมรับ31.2</v>
      </c>
      <c r="Q22" s="71" t="str">
        <f t="shared" si="49"/>
        <v>พฤษภาคมจ่าย31.2</v>
      </c>
      <c r="R22" s="71" t="str">
        <f t="shared" si="50"/>
        <v>มิถุนายนรับ31.2</v>
      </c>
      <c r="S22" s="71" t="str">
        <f t="shared" si="51"/>
        <v>มิถุนายนจ่าย31.2</v>
      </c>
      <c r="T22" s="71" t="str">
        <f t="shared" si="52"/>
        <v>กรกฎาคมรับ31.2</v>
      </c>
      <c r="U22" s="71" t="str">
        <f t="shared" si="53"/>
        <v>กรกฎาคมจ่าย31.2</v>
      </c>
      <c r="V22" s="71" t="str">
        <f t="shared" si="54"/>
        <v>สิงหาคมรับ31.2</v>
      </c>
      <c r="W22" s="71" t="str">
        <f t="shared" si="55"/>
        <v>สิงหาคมจ่าย31.2</v>
      </c>
      <c r="X22" s="71" t="str">
        <f t="shared" si="56"/>
        <v>กันยายนรับ31.2</v>
      </c>
      <c r="Y22" s="71" t="str">
        <f t="shared" si="57"/>
        <v>กันยายนจ่าย31.2</v>
      </c>
      <c r="Z22" s="71" t="str">
        <f t="shared" si="58"/>
        <v>รับ31.2</v>
      </c>
      <c r="AA22" s="71" t="str">
        <f t="shared" si="59"/>
        <v>จ่าย31.2</v>
      </c>
      <c r="AB22" s="76">
        <v>31.2</v>
      </c>
      <c r="AC22" s="77" t="s">
        <v>440</v>
      </c>
      <c r="AD22" s="28">
        <v>0</v>
      </c>
      <c r="AE22" s="116">
        <v>0</v>
      </c>
      <c r="AF22" s="25">
        <f>SUMIF('บันทึกการรับ-จ่ายแสตมป์'!$B$6:$B$20000,B22,'บันทึกการรับ-จ่ายแสตมป์'!$T$6:$T$20000)</f>
        <v>0</v>
      </c>
      <c r="AG22" s="25">
        <f>SUMIF('บันทึกการรับ-จ่ายแสตมป์'!$B$6:$B$20000,C22,'บันทึกการรับ-จ่ายแสตมป์'!$T$6:$T$20000)</f>
        <v>0</v>
      </c>
      <c r="AH22" s="25">
        <f>SUMIF('บันทึกการรับ-จ่ายแสตมป์'!$B$6:$B$20000,D22,'บันทึกการรับ-จ่ายแสตมป์'!$T$6:$T$20000)</f>
        <v>0</v>
      </c>
      <c r="AI22" s="25">
        <f>SUMIF('บันทึกการรับ-จ่ายแสตมป์'!$B$6:$B$20000,E22,'บันทึกการรับ-จ่ายแสตมป์'!$T$6:$T$20000)</f>
        <v>0</v>
      </c>
      <c r="AJ22" s="25">
        <f>SUMIF('บันทึกการรับ-จ่ายแสตมป์'!$B$6:$B$20000,F22,'บันทึกการรับ-จ่ายแสตมป์'!$T$6:$T$20000)</f>
        <v>0</v>
      </c>
      <c r="AK22" s="25">
        <f>SUMIF('บันทึกการรับ-จ่ายแสตมป์'!$B$6:$B$20000,G22,'บันทึกการรับ-จ่ายแสตมป์'!$T$6:$T$20000)</f>
        <v>0</v>
      </c>
      <c r="AL22" s="25">
        <f>SUMIF('บันทึกการรับ-จ่ายแสตมป์'!$B$6:$B$20000,H22,'บันทึกการรับ-จ่ายแสตมป์'!$T$6:$T$20000)</f>
        <v>0</v>
      </c>
      <c r="AM22" s="25">
        <f>SUMIF('บันทึกการรับ-จ่ายแสตมป์'!$B$6:$B$20000,I22,'บันทึกการรับ-จ่ายแสตมป์'!$T$6:$T$20000)</f>
        <v>0</v>
      </c>
      <c r="AN22" s="25">
        <f>SUMIF('บันทึกการรับ-จ่ายแสตมป์'!$B$6:$B$20000,J22,'บันทึกการรับ-จ่ายแสตมป์'!$T$6:$T$20000)</f>
        <v>0</v>
      </c>
      <c r="AO22" s="25">
        <f>SUMIF('บันทึกการรับ-จ่ายแสตมป์'!$B$6:$B$20000,K22,'บันทึกการรับ-จ่ายแสตมป์'!$T$6:$T$20000)</f>
        <v>0</v>
      </c>
      <c r="AP22" s="25">
        <f>SUMIF('บันทึกการรับ-จ่ายแสตมป์'!$B$6:$B$20000,L22,'บันทึกการรับ-จ่ายแสตมป์'!$T$6:$T$20000)</f>
        <v>0</v>
      </c>
      <c r="AQ22" s="25">
        <f>SUMIF('บันทึกการรับ-จ่ายแสตมป์'!$B$6:$B$20000,M22,'บันทึกการรับ-จ่ายแสตมป์'!$T$6:$T$20000)</f>
        <v>0</v>
      </c>
      <c r="AR22" s="25">
        <f>SUMIF('บันทึกการรับ-จ่ายแสตมป์'!$B$6:$B$20000,N22,'บันทึกการรับ-จ่ายแสตมป์'!$T$6:$T$20000)</f>
        <v>0</v>
      </c>
      <c r="AS22" s="25">
        <f>SUMIF('บันทึกการรับ-จ่ายแสตมป์'!$B$6:$B$20000,O22,'บันทึกการรับ-จ่ายแสตมป์'!$T$6:$T$20000)</f>
        <v>0</v>
      </c>
      <c r="AT22" s="25">
        <f>SUMIF('บันทึกการรับ-จ่ายแสตมป์'!$B$6:$B$20000,P22,'บันทึกการรับ-จ่ายแสตมป์'!$T$6:$T$20000)</f>
        <v>0</v>
      </c>
      <c r="AU22" s="25">
        <f>SUMIF('บันทึกการรับ-จ่ายแสตมป์'!$B$6:$B$20000,Q22,'บันทึกการรับ-จ่ายแสตมป์'!$T$6:$T$20000)</f>
        <v>0</v>
      </c>
      <c r="AV22" s="25">
        <f>SUMIF('บันทึกการรับ-จ่ายแสตมป์'!$B$6:$B$20000,R22,'บันทึกการรับ-จ่ายแสตมป์'!$T$6:$T$20000)</f>
        <v>0</v>
      </c>
      <c r="AW22" s="25">
        <f>SUMIF('บันทึกการรับ-จ่ายแสตมป์'!$B$6:$B$20000,S22,'บันทึกการรับ-จ่ายแสตมป์'!$T$6:$T$20000)</f>
        <v>0</v>
      </c>
      <c r="AX22" s="25">
        <f>SUMIF('บันทึกการรับ-จ่ายแสตมป์'!$B$6:$B$20000,T22,'บันทึกการรับ-จ่ายแสตมป์'!$T$6:$T$20000)</f>
        <v>0</v>
      </c>
      <c r="AY22" s="25">
        <f>SUMIF('บันทึกการรับ-จ่ายแสตมป์'!$B$6:$B$20000,U22,'บันทึกการรับ-จ่ายแสตมป์'!$T$6:$T$20000)</f>
        <v>0</v>
      </c>
      <c r="AZ22" s="25">
        <f>SUMIF('บันทึกการรับ-จ่ายแสตมป์'!$B$6:$B$20000,V22,'บันทึกการรับ-จ่ายแสตมป์'!$T$6:$T$20000)</f>
        <v>0</v>
      </c>
      <c r="BA22" s="25">
        <f>SUMIF('บันทึกการรับ-จ่ายแสตมป์'!$B$6:$B$20000,W22,'บันทึกการรับ-จ่ายแสตมป์'!$T$6:$T$20000)</f>
        <v>0</v>
      </c>
      <c r="BB22" s="25">
        <f>SUMIF('บันทึกการรับ-จ่ายแสตมป์'!$B$6:$B$20000,X22,'บันทึกการรับ-จ่ายแสตมป์'!$T$6:$T$20000)</f>
        <v>0</v>
      </c>
      <c r="BC22" s="25">
        <f>SUMIF('บันทึกการรับ-จ่ายแสตมป์'!$B$6:$B$20000,Y22,'บันทึกการรับ-จ่ายแสตมป์'!$T$6:$T$20000)</f>
        <v>0</v>
      </c>
      <c r="BD22" s="25">
        <f t="shared" si="60"/>
        <v>0</v>
      </c>
      <c r="BE22" s="68">
        <f>SUMIF('บันทึกการรับ-จ่ายแสตมป์'!$D$6:$D$20000,Z22,'บันทึกการรับ-จ่ายแสตมป์'!$V$6:$V$20000)</f>
        <v>0</v>
      </c>
      <c r="BF22" s="25">
        <f t="shared" si="61"/>
        <v>0</v>
      </c>
      <c r="BG22" s="68">
        <f>SUMIF('บันทึกการรับ-จ่ายแสตมป์'!$D$6:$D$20000,AA22,'บันทึกการรับ-จ่ายแสตมป์'!$V$6:$V$20000)</f>
        <v>0</v>
      </c>
      <c r="BH22" s="25">
        <f t="shared" si="62"/>
        <v>0</v>
      </c>
      <c r="BI22" s="68">
        <f t="shared" si="63"/>
        <v>0</v>
      </c>
      <c r="BJ22" s="25">
        <f t="shared" si="64"/>
        <v>0</v>
      </c>
      <c r="BK22" s="68">
        <f t="shared" si="65"/>
        <v>0</v>
      </c>
      <c r="BL22" s="28">
        <f t="shared" si="66"/>
        <v>0</v>
      </c>
      <c r="BM22" s="25">
        <f t="shared" si="67"/>
        <v>0</v>
      </c>
      <c r="BN22" s="25"/>
    </row>
    <row r="23" spans="1:66" ht="24" x14ac:dyDescent="0.55000000000000004">
      <c r="A23" s="7"/>
      <c r="B23" s="71" t="str">
        <f t="shared" si="34"/>
        <v>ตุลาคมรับ32</v>
      </c>
      <c r="C23" s="71" t="str">
        <f t="shared" si="35"/>
        <v>ตุลาคมจ่าย32</v>
      </c>
      <c r="D23" s="71" t="str">
        <f t="shared" si="36"/>
        <v>พฤศจิกายนรับ32</v>
      </c>
      <c r="E23" s="71" t="str">
        <f t="shared" si="37"/>
        <v>พฤศจิกายนจ่าย32</v>
      </c>
      <c r="F23" s="71" t="str">
        <f t="shared" si="38"/>
        <v>ธันวาคมรับ32</v>
      </c>
      <c r="G23" s="71" t="str">
        <f t="shared" si="39"/>
        <v>ธันวาคมจ่าย32</v>
      </c>
      <c r="H23" s="71" t="str">
        <f t="shared" si="40"/>
        <v>มกราคมรับ32</v>
      </c>
      <c r="I23" s="71" t="str">
        <f t="shared" si="41"/>
        <v>มกราคมจ่าย32</v>
      </c>
      <c r="J23" s="71" t="str">
        <f t="shared" si="42"/>
        <v>กุมภาพันธ์รับ32</v>
      </c>
      <c r="K23" s="71" t="str">
        <f t="shared" si="43"/>
        <v>กุมภาพันธ์จ่าย32</v>
      </c>
      <c r="L23" s="71" t="str">
        <f t="shared" si="44"/>
        <v>มีนาคมรับ32</v>
      </c>
      <c r="M23" s="71" t="str">
        <f t="shared" si="45"/>
        <v>มีนาคมจ่าย32</v>
      </c>
      <c r="N23" s="71" t="str">
        <f t="shared" si="46"/>
        <v>เมษายนรับ32</v>
      </c>
      <c r="O23" s="71" t="str">
        <f t="shared" si="47"/>
        <v>เมษายนจ่าย32</v>
      </c>
      <c r="P23" s="71" t="str">
        <f t="shared" si="48"/>
        <v>พฤษภาคมรับ32</v>
      </c>
      <c r="Q23" s="71" t="str">
        <f t="shared" si="49"/>
        <v>พฤษภาคมจ่าย32</v>
      </c>
      <c r="R23" s="71" t="str">
        <f t="shared" si="50"/>
        <v>มิถุนายนรับ32</v>
      </c>
      <c r="S23" s="71" t="str">
        <f t="shared" si="51"/>
        <v>มิถุนายนจ่าย32</v>
      </c>
      <c r="T23" s="71" t="str">
        <f t="shared" si="52"/>
        <v>กรกฎาคมรับ32</v>
      </c>
      <c r="U23" s="71" t="str">
        <f t="shared" si="53"/>
        <v>กรกฎาคมจ่าย32</v>
      </c>
      <c r="V23" s="71" t="str">
        <f t="shared" si="54"/>
        <v>สิงหาคมรับ32</v>
      </c>
      <c r="W23" s="71" t="str">
        <f t="shared" si="55"/>
        <v>สิงหาคมจ่าย32</v>
      </c>
      <c r="X23" s="71" t="str">
        <f t="shared" si="56"/>
        <v>กันยายนรับ32</v>
      </c>
      <c r="Y23" s="71" t="str">
        <f t="shared" si="57"/>
        <v>กันยายนจ่าย32</v>
      </c>
      <c r="Z23" s="71" t="str">
        <f t="shared" si="58"/>
        <v>รับ32</v>
      </c>
      <c r="AA23" s="71" t="str">
        <f t="shared" si="59"/>
        <v>จ่าย32</v>
      </c>
      <c r="AB23" s="76">
        <v>32</v>
      </c>
      <c r="AC23" s="77" t="s">
        <v>441</v>
      </c>
      <c r="AD23" s="28">
        <v>0</v>
      </c>
      <c r="AE23" s="116">
        <v>0</v>
      </c>
      <c r="AF23" s="25">
        <f>SUMIF('บันทึกการรับ-จ่ายแสตมป์'!$B$6:$B$20000,B23,'บันทึกการรับ-จ่ายแสตมป์'!$T$6:$T$20000)</f>
        <v>0</v>
      </c>
      <c r="AG23" s="25">
        <f>SUMIF('บันทึกการรับ-จ่ายแสตมป์'!$B$6:$B$20000,C23,'บันทึกการรับ-จ่ายแสตมป์'!$T$6:$T$20000)</f>
        <v>0</v>
      </c>
      <c r="AH23" s="25">
        <f>SUMIF('บันทึกการรับ-จ่ายแสตมป์'!$B$6:$B$20000,D23,'บันทึกการรับ-จ่ายแสตมป์'!$T$6:$T$20000)</f>
        <v>0</v>
      </c>
      <c r="AI23" s="25">
        <f>SUMIF('บันทึกการรับ-จ่ายแสตมป์'!$B$6:$B$20000,E23,'บันทึกการรับ-จ่ายแสตมป์'!$T$6:$T$20000)</f>
        <v>0</v>
      </c>
      <c r="AJ23" s="25">
        <f>SUMIF('บันทึกการรับ-จ่ายแสตมป์'!$B$6:$B$20000,F23,'บันทึกการรับ-จ่ายแสตมป์'!$T$6:$T$20000)</f>
        <v>0</v>
      </c>
      <c r="AK23" s="25">
        <f>SUMIF('บันทึกการรับ-จ่ายแสตมป์'!$B$6:$B$20000,G23,'บันทึกการรับ-จ่ายแสตมป์'!$T$6:$T$20000)</f>
        <v>0</v>
      </c>
      <c r="AL23" s="25">
        <f>SUMIF('บันทึกการรับ-จ่ายแสตมป์'!$B$6:$B$20000,H23,'บันทึกการรับ-จ่ายแสตมป์'!$T$6:$T$20000)</f>
        <v>0</v>
      </c>
      <c r="AM23" s="25">
        <f>SUMIF('บันทึกการรับ-จ่ายแสตมป์'!$B$6:$B$20000,I23,'บันทึกการรับ-จ่ายแสตมป์'!$T$6:$T$20000)</f>
        <v>0</v>
      </c>
      <c r="AN23" s="25">
        <f>SUMIF('บันทึกการรับ-จ่ายแสตมป์'!$B$6:$B$20000,J23,'บันทึกการรับ-จ่ายแสตมป์'!$T$6:$T$20000)</f>
        <v>0</v>
      </c>
      <c r="AO23" s="25">
        <f>SUMIF('บันทึกการรับ-จ่ายแสตมป์'!$B$6:$B$20000,K23,'บันทึกการรับ-จ่ายแสตมป์'!$T$6:$T$20000)</f>
        <v>0</v>
      </c>
      <c r="AP23" s="25">
        <f>SUMIF('บันทึกการรับ-จ่ายแสตมป์'!$B$6:$B$20000,L23,'บันทึกการรับ-จ่ายแสตมป์'!$T$6:$T$20000)</f>
        <v>0</v>
      </c>
      <c r="AQ23" s="25">
        <f>SUMIF('บันทึกการรับ-จ่ายแสตมป์'!$B$6:$B$20000,M23,'บันทึกการรับ-จ่ายแสตมป์'!$T$6:$T$20000)</f>
        <v>0</v>
      </c>
      <c r="AR23" s="25">
        <f>SUMIF('บันทึกการรับ-จ่ายแสตมป์'!$B$6:$B$20000,N23,'บันทึกการรับ-จ่ายแสตมป์'!$T$6:$T$20000)</f>
        <v>0</v>
      </c>
      <c r="AS23" s="25">
        <f>SUMIF('บันทึกการรับ-จ่ายแสตมป์'!$B$6:$B$20000,O23,'บันทึกการรับ-จ่ายแสตมป์'!$T$6:$T$20000)</f>
        <v>0</v>
      </c>
      <c r="AT23" s="25">
        <f>SUMIF('บันทึกการรับ-จ่ายแสตมป์'!$B$6:$B$20000,P23,'บันทึกการรับ-จ่ายแสตมป์'!$T$6:$T$20000)</f>
        <v>0</v>
      </c>
      <c r="AU23" s="25">
        <f>SUMIF('บันทึกการรับ-จ่ายแสตมป์'!$B$6:$B$20000,Q23,'บันทึกการรับ-จ่ายแสตมป์'!$T$6:$T$20000)</f>
        <v>0</v>
      </c>
      <c r="AV23" s="25">
        <f>SUMIF('บันทึกการรับ-จ่ายแสตมป์'!$B$6:$B$20000,R23,'บันทึกการรับ-จ่ายแสตมป์'!$T$6:$T$20000)</f>
        <v>0</v>
      </c>
      <c r="AW23" s="25">
        <f>SUMIF('บันทึกการรับ-จ่ายแสตมป์'!$B$6:$B$20000,S23,'บันทึกการรับ-จ่ายแสตมป์'!$T$6:$T$20000)</f>
        <v>0</v>
      </c>
      <c r="AX23" s="25">
        <f>SUMIF('บันทึกการรับ-จ่ายแสตมป์'!$B$6:$B$20000,T23,'บันทึกการรับ-จ่ายแสตมป์'!$T$6:$T$20000)</f>
        <v>0</v>
      </c>
      <c r="AY23" s="25">
        <f>SUMIF('บันทึกการรับ-จ่ายแสตมป์'!$B$6:$B$20000,U23,'บันทึกการรับ-จ่ายแสตมป์'!$T$6:$T$20000)</f>
        <v>0</v>
      </c>
      <c r="AZ23" s="25">
        <f>SUMIF('บันทึกการรับ-จ่ายแสตมป์'!$B$6:$B$20000,V23,'บันทึกการรับ-จ่ายแสตมป์'!$T$6:$T$20000)</f>
        <v>0</v>
      </c>
      <c r="BA23" s="25">
        <f>SUMIF('บันทึกการรับ-จ่ายแสตมป์'!$B$6:$B$20000,W23,'บันทึกการรับ-จ่ายแสตมป์'!$T$6:$T$20000)</f>
        <v>0</v>
      </c>
      <c r="BB23" s="25">
        <f>SUMIF('บันทึกการรับ-จ่ายแสตมป์'!$B$6:$B$20000,X23,'บันทึกการรับ-จ่ายแสตมป์'!$T$6:$T$20000)</f>
        <v>0</v>
      </c>
      <c r="BC23" s="25">
        <f>SUMIF('บันทึกการรับ-จ่ายแสตมป์'!$B$6:$B$20000,Y23,'บันทึกการรับ-จ่ายแสตมป์'!$T$6:$T$20000)</f>
        <v>0</v>
      </c>
      <c r="BD23" s="25">
        <f t="shared" si="60"/>
        <v>0</v>
      </c>
      <c r="BE23" s="68">
        <f>SUMIF('บันทึกการรับ-จ่ายแสตมป์'!$D$6:$D$20000,Z23,'บันทึกการรับ-จ่ายแสตมป์'!$V$6:$V$20000)</f>
        <v>0</v>
      </c>
      <c r="BF23" s="25">
        <f t="shared" si="61"/>
        <v>0</v>
      </c>
      <c r="BG23" s="68">
        <f>SUMIF('บันทึกการรับ-จ่ายแสตมป์'!$D$6:$D$20000,AA23,'บันทึกการรับ-จ่ายแสตมป์'!$V$6:$V$20000)</f>
        <v>0</v>
      </c>
      <c r="BH23" s="25">
        <f t="shared" si="62"/>
        <v>0</v>
      </c>
      <c r="BI23" s="68">
        <f t="shared" si="63"/>
        <v>0</v>
      </c>
      <c r="BJ23" s="25">
        <f t="shared" si="64"/>
        <v>0</v>
      </c>
      <c r="BK23" s="68">
        <f t="shared" si="65"/>
        <v>0</v>
      </c>
      <c r="BL23" s="28">
        <f t="shared" si="66"/>
        <v>0</v>
      </c>
      <c r="BM23" s="25">
        <f t="shared" si="67"/>
        <v>0</v>
      </c>
      <c r="BN23" s="25"/>
    </row>
    <row r="24" spans="1:66" ht="24" x14ac:dyDescent="0.55000000000000004">
      <c r="A24" s="7"/>
      <c r="B24" s="71" t="str">
        <f t="shared" si="34"/>
        <v>ตุลาคมรับ32.1</v>
      </c>
      <c r="C24" s="71" t="str">
        <f t="shared" si="35"/>
        <v>ตุลาคมจ่าย32.1</v>
      </c>
      <c r="D24" s="71" t="str">
        <f t="shared" si="36"/>
        <v>พฤศจิกายนรับ32.1</v>
      </c>
      <c r="E24" s="71" t="str">
        <f t="shared" si="37"/>
        <v>พฤศจิกายนจ่าย32.1</v>
      </c>
      <c r="F24" s="71" t="str">
        <f t="shared" si="38"/>
        <v>ธันวาคมรับ32.1</v>
      </c>
      <c r="G24" s="71" t="str">
        <f t="shared" si="39"/>
        <v>ธันวาคมจ่าย32.1</v>
      </c>
      <c r="H24" s="71" t="str">
        <f t="shared" si="40"/>
        <v>มกราคมรับ32.1</v>
      </c>
      <c r="I24" s="71" t="str">
        <f t="shared" si="41"/>
        <v>มกราคมจ่าย32.1</v>
      </c>
      <c r="J24" s="71" t="str">
        <f t="shared" si="42"/>
        <v>กุมภาพันธ์รับ32.1</v>
      </c>
      <c r="K24" s="71" t="str">
        <f t="shared" si="43"/>
        <v>กุมภาพันธ์จ่าย32.1</v>
      </c>
      <c r="L24" s="71" t="str">
        <f t="shared" si="44"/>
        <v>มีนาคมรับ32.1</v>
      </c>
      <c r="M24" s="71" t="str">
        <f t="shared" si="45"/>
        <v>มีนาคมจ่าย32.1</v>
      </c>
      <c r="N24" s="71" t="str">
        <f t="shared" si="46"/>
        <v>เมษายนรับ32.1</v>
      </c>
      <c r="O24" s="71" t="str">
        <f t="shared" si="47"/>
        <v>เมษายนจ่าย32.1</v>
      </c>
      <c r="P24" s="71" t="str">
        <f t="shared" si="48"/>
        <v>พฤษภาคมรับ32.1</v>
      </c>
      <c r="Q24" s="71" t="str">
        <f t="shared" si="49"/>
        <v>พฤษภาคมจ่าย32.1</v>
      </c>
      <c r="R24" s="71" t="str">
        <f t="shared" si="50"/>
        <v>มิถุนายนรับ32.1</v>
      </c>
      <c r="S24" s="71" t="str">
        <f t="shared" si="51"/>
        <v>มิถุนายนจ่าย32.1</v>
      </c>
      <c r="T24" s="71" t="str">
        <f t="shared" si="52"/>
        <v>กรกฎาคมรับ32.1</v>
      </c>
      <c r="U24" s="71" t="str">
        <f t="shared" si="53"/>
        <v>กรกฎาคมจ่าย32.1</v>
      </c>
      <c r="V24" s="71" t="str">
        <f t="shared" si="54"/>
        <v>สิงหาคมรับ32.1</v>
      </c>
      <c r="W24" s="71" t="str">
        <f t="shared" si="55"/>
        <v>สิงหาคมจ่าย32.1</v>
      </c>
      <c r="X24" s="71" t="str">
        <f t="shared" si="56"/>
        <v>กันยายนรับ32.1</v>
      </c>
      <c r="Y24" s="71" t="str">
        <f t="shared" si="57"/>
        <v>กันยายนจ่าย32.1</v>
      </c>
      <c r="Z24" s="71" t="str">
        <f t="shared" si="58"/>
        <v>รับ32.1</v>
      </c>
      <c r="AA24" s="71" t="str">
        <f t="shared" si="59"/>
        <v>จ่าย32.1</v>
      </c>
      <c r="AB24" s="76">
        <v>32.1</v>
      </c>
      <c r="AC24" s="77" t="s">
        <v>442</v>
      </c>
      <c r="AD24" s="28">
        <v>0</v>
      </c>
      <c r="AE24" s="116">
        <v>0</v>
      </c>
      <c r="AF24" s="25">
        <f>SUMIF('บันทึกการรับ-จ่ายแสตมป์'!$B$6:$B$20000,B24,'บันทึกการรับ-จ่ายแสตมป์'!$T$6:$T$20000)</f>
        <v>0</v>
      </c>
      <c r="AG24" s="25">
        <f>SUMIF('บันทึกการรับ-จ่ายแสตมป์'!$B$6:$B$20000,C24,'บันทึกการรับ-จ่ายแสตมป์'!$T$6:$T$20000)</f>
        <v>0</v>
      </c>
      <c r="AH24" s="25">
        <f>SUMIF('บันทึกการรับ-จ่ายแสตมป์'!$B$6:$B$20000,D24,'บันทึกการรับ-จ่ายแสตมป์'!$T$6:$T$20000)</f>
        <v>0</v>
      </c>
      <c r="AI24" s="25">
        <f>SUMIF('บันทึกการรับ-จ่ายแสตมป์'!$B$6:$B$20000,E24,'บันทึกการรับ-จ่ายแสตมป์'!$T$6:$T$20000)</f>
        <v>0</v>
      </c>
      <c r="AJ24" s="25">
        <f>SUMIF('บันทึกการรับ-จ่ายแสตมป์'!$B$6:$B$20000,F24,'บันทึกการรับ-จ่ายแสตมป์'!$T$6:$T$20000)</f>
        <v>0</v>
      </c>
      <c r="AK24" s="25">
        <f>SUMIF('บันทึกการรับ-จ่ายแสตมป์'!$B$6:$B$20000,G24,'บันทึกการรับ-จ่ายแสตมป์'!$T$6:$T$20000)</f>
        <v>0</v>
      </c>
      <c r="AL24" s="25">
        <f>SUMIF('บันทึกการรับ-จ่ายแสตมป์'!$B$6:$B$20000,H24,'บันทึกการรับ-จ่ายแสตมป์'!$T$6:$T$20000)</f>
        <v>0</v>
      </c>
      <c r="AM24" s="25">
        <f>SUMIF('บันทึกการรับ-จ่ายแสตมป์'!$B$6:$B$20000,I24,'บันทึกการรับ-จ่ายแสตมป์'!$T$6:$T$20000)</f>
        <v>0</v>
      </c>
      <c r="AN24" s="25">
        <f>SUMIF('บันทึกการรับ-จ่ายแสตมป์'!$B$6:$B$20000,J24,'บันทึกการรับ-จ่ายแสตมป์'!$T$6:$T$20000)</f>
        <v>0</v>
      </c>
      <c r="AO24" s="25">
        <f>SUMIF('บันทึกการรับ-จ่ายแสตมป์'!$B$6:$B$20000,K24,'บันทึกการรับ-จ่ายแสตมป์'!$T$6:$T$20000)</f>
        <v>0</v>
      </c>
      <c r="AP24" s="25">
        <f>SUMIF('บันทึกการรับ-จ่ายแสตมป์'!$B$6:$B$20000,L24,'บันทึกการรับ-จ่ายแสตมป์'!$T$6:$T$20000)</f>
        <v>0</v>
      </c>
      <c r="AQ24" s="25">
        <f>SUMIF('บันทึกการรับ-จ่ายแสตมป์'!$B$6:$B$20000,M24,'บันทึกการรับ-จ่ายแสตมป์'!$T$6:$T$20000)</f>
        <v>0</v>
      </c>
      <c r="AR24" s="25">
        <f>SUMIF('บันทึกการรับ-จ่ายแสตมป์'!$B$6:$B$20000,N24,'บันทึกการรับ-จ่ายแสตมป์'!$T$6:$T$20000)</f>
        <v>0</v>
      </c>
      <c r="AS24" s="25">
        <f>SUMIF('บันทึกการรับ-จ่ายแสตมป์'!$B$6:$B$20000,O24,'บันทึกการรับ-จ่ายแสตมป์'!$T$6:$T$20000)</f>
        <v>0</v>
      </c>
      <c r="AT24" s="25">
        <f>SUMIF('บันทึกการรับ-จ่ายแสตมป์'!$B$6:$B$20000,P24,'บันทึกการรับ-จ่ายแสตมป์'!$T$6:$T$20000)</f>
        <v>0</v>
      </c>
      <c r="AU24" s="25">
        <f>SUMIF('บันทึกการรับ-จ่ายแสตมป์'!$B$6:$B$20000,Q24,'บันทึกการรับ-จ่ายแสตมป์'!$T$6:$T$20000)</f>
        <v>0</v>
      </c>
      <c r="AV24" s="25">
        <f>SUMIF('บันทึกการรับ-จ่ายแสตมป์'!$B$6:$B$20000,R24,'บันทึกการรับ-จ่ายแสตมป์'!$T$6:$T$20000)</f>
        <v>0</v>
      </c>
      <c r="AW24" s="25">
        <f>SUMIF('บันทึกการรับ-จ่ายแสตมป์'!$B$6:$B$20000,S24,'บันทึกการรับ-จ่ายแสตมป์'!$T$6:$T$20000)</f>
        <v>0</v>
      </c>
      <c r="AX24" s="25">
        <f>SUMIF('บันทึกการรับ-จ่ายแสตมป์'!$B$6:$B$20000,T24,'บันทึกการรับ-จ่ายแสตมป์'!$T$6:$T$20000)</f>
        <v>0</v>
      </c>
      <c r="AY24" s="25">
        <f>SUMIF('บันทึกการรับ-จ่ายแสตมป์'!$B$6:$B$20000,U24,'บันทึกการรับ-จ่ายแสตมป์'!$T$6:$T$20000)</f>
        <v>0</v>
      </c>
      <c r="AZ24" s="25">
        <f>SUMIF('บันทึกการรับ-จ่ายแสตมป์'!$B$6:$B$20000,V24,'บันทึกการรับ-จ่ายแสตมป์'!$T$6:$T$20000)</f>
        <v>0</v>
      </c>
      <c r="BA24" s="25">
        <f>SUMIF('บันทึกการรับ-จ่ายแสตมป์'!$B$6:$B$20000,W24,'บันทึกการรับ-จ่ายแสตมป์'!$T$6:$T$20000)</f>
        <v>0</v>
      </c>
      <c r="BB24" s="25">
        <f>SUMIF('บันทึกการรับ-จ่ายแสตมป์'!$B$6:$B$20000,X24,'บันทึกการรับ-จ่ายแสตมป์'!$T$6:$T$20000)</f>
        <v>0</v>
      </c>
      <c r="BC24" s="25">
        <f>SUMIF('บันทึกการรับ-จ่ายแสตมป์'!$B$6:$B$20000,Y24,'บันทึกการรับ-จ่ายแสตมป์'!$T$6:$T$20000)</f>
        <v>0</v>
      </c>
      <c r="BD24" s="25">
        <f t="shared" si="60"/>
        <v>0</v>
      </c>
      <c r="BE24" s="68">
        <f>SUMIF('บันทึกการรับ-จ่ายแสตมป์'!$D$6:$D$20000,Z24,'บันทึกการรับ-จ่ายแสตมป์'!$V$6:$V$20000)</f>
        <v>0</v>
      </c>
      <c r="BF24" s="25">
        <f t="shared" si="61"/>
        <v>0</v>
      </c>
      <c r="BG24" s="68">
        <f>SUMIF('บันทึกการรับ-จ่ายแสตมป์'!$D$6:$D$20000,AA24,'บันทึกการรับ-จ่ายแสตมป์'!$V$6:$V$20000)</f>
        <v>0</v>
      </c>
      <c r="BH24" s="25">
        <f t="shared" si="62"/>
        <v>0</v>
      </c>
      <c r="BI24" s="68">
        <f t="shared" si="63"/>
        <v>0</v>
      </c>
      <c r="BJ24" s="25">
        <f t="shared" si="64"/>
        <v>0</v>
      </c>
      <c r="BK24" s="68">
        <f t="shared" si="65"/>
        <v>0</v>
      </c>
      <c r="BL24" s="28">
        <f t="shared" si="66"/>
        <v>0</v>
      </c>
      <c r="BM24" s="25">
        <f t="shared" si="67"/>
        <v>0</v>
      </c>
      <c r="BN24" s="25"/>
    </row>
    <row r="25" spans="1:66" ht="24" x14ac:dyDescent="0.55000000000000004">
      <c r="A25" s="7"/>
      <c r="B25" s="71" t="str">
        <f t="shared" si="34"/>
        <v>ตุลาคมรับ32.2</v>
      </c>
      <c r="C25" s="71" t="str">
        <f t="shared" si="35"/>
        <v>ตุลาคมจ่าย32.2</v>
      </c>
      <c r="D25" s="71" t="str">
        <f t="shared" si="36"/>
        <v>พฤศจิกายนรับ32.2</v>
      </c>
      <c r="E25" s="71" t="str">
        <f t="shared" si="37"/>
        <v>พฤศจิกายนจ่าย32.2</v>
      </c>
      <c r="F25" s="71" t="str">
        <f t="shared" si="38"/>
        <v>ธันวาคมรับ32.2</v>
      </c>
      <c r="G25" s="71" t="str">
        <f t="shared" si="39"/>
        <v>ธันวาคมจ่าย32.2</v>
      </c>
      <c r="H25" s="71" t="str">
        <f t="shared" si="40"/>
        <v>มกราคมรับ32.2</v>
      </c>
      <c r="I25" s="71" t="str">
        <f t="shared" si="41"/>
        <v>มกราคมจ่าย32.2</v>
      </c>
      <c r="J25" s="71" t="str">
        <f t="shared" si="42"/>
        <v>กุมภาพันธ์รับ32.2</v>
      </c>
      <c r="K25" s="71" t="str">
        <f t="shared" si="43"/>
        <v>กุมภาพันธ์จ่าย32.2</v>
      </c>
      <c r="L25" s="71" t="str">
        <f t="shared" si="44"/>
        <v>มีนาคมรับ32.2</v>
      </c>
      <c r="M25" s="71" t="str">
        <f t="shared" si="45"/>
        <v>มีนาคมจ่าย32.2</v>
      </c>
      <c r="N25" s="71" t="str">
        <f t="shared" si="46"/>
        <v>เมษายนรับ32.2</v>
      </c>
      <c r="O25" s="71" t="str">
        <f t="shared" si="47"/>
        <v>เมษายนจ่าย32.2</v>
      </c>
      <c r="P25" s="71" t="str">
        <f t="shared" si="48"/>
        <v>พฤษภาคมรับ32.2</v>
      </c>
      <c r="Q25" s="71" t="str">
        <f t="shared" si="49"/>
        <v>พฤษภาคมจ่าย32.2</v>
      </c>
      <c r="R25" s="71" t="str">
        <f t="shared" si="50"/>
        <v>มิถุนายนรับ32.2</v>
      </c>
      <c r="S25" s="71" t="str">
        <f t="shared" si="51"/>
        <v>มิถุนายนจ่าย32.2</v>
      </c>
      <c r="T25" s="71" t="str">
        <f t="shared" si="52"/>
        <v>กรกฎาคมรับ32.2</v>
      </c>
      <c r="U25" s="71" t="str">
        <f t="shared" si="53"/>
        <v>กรกฎาคมจ่าย32.2</v>
      </c>
      <c r="V25" s="71" t="str">
        <f t="shared" si="54"/>
        <v>สิงหาคมรับ32.2</v>
      </c>
      <c r="W25" s="71" t="str">
        <f t="shared" si="55"/>
        <v>สิงหาคมจ่าย32.2</v>
      </c>
      <c r="X25" s="71" t="str">
        <f t="shared" si="56"/>
        <v>กันยายนรับ32.2</v>
      </c>
      <c r="Y25" s="71" t="str">
        <f t="shared" si="57"/>
        <v>กันยายนจ่าย32.2</v>
      </c>
      <c r="Z25" s="71" t="str">
        <f t="shared" si="58"/>
        <v>รับ32.2</v>
      </c>
      <c r="AA25" s="71" t="str">
        <f t="shared" si="59"/>
        <v>จ่าย32.2</v>
      </c>
      <c r="AB25" s="76">
        <v>32.200000000000003</v>
      </c>
      <c r="AC25" s="77" t="s">
        <v>443</v>
      </c>
      <c r="AD25" s="28">
        <v>0</v>
      </c>
      <c r="AE25" s="116">
        <v>0</v>
      </c>
      <c r="AF25" s="25">
        <f>SUMIF('บันทึกการรับ-จ่ายแสตมป์'!$B$6:$B$20000,B25,'บันทึกการรับ-จ่ายแสตมป์'!$T$6:$T$20000)</f>
        <v>0</v>
      </c>
      <c r="AG25" s="25">
        <f>SUMIF('บันทึกการรับ-จ่ายแสตมป์'!$B$6:$B$20000,C25,'บันทึกการรับ-จ่ายแสตมป์'!$T$6:$T$20000)</f>
        <v>0</v>
      </c>
      <c r="AH25" s="25">
        <f>SUMIF('บันทึกการรับ-จ่ายแสตมป์'!$B$6:$B$20000,D25,'บันทึกการรับ-จ่ายแสตมป์'!$T$6:$T$20000)</f>
        <v>0</v>
      </c>
      <c r="AI25" s="25">
        <f>SUMIF('บันทึกการรับ-จ่ายแสตมป์'!$B$6:$B$20000,E25,'บันทึกการรับ-จ่ายแสตมป์'!$T$6:$T$20000)</f>
        <v>0</v>
      </c>
      <c r="AJ25" s="25">
        <f>SUMIF('บันทึกการรับ-จ่ายแสตมป์'!$B$6:$B$20000,F25,'บันทึกการรับ-จ่ายแสตมป์'!$T$6:$T$20000)</f>
        <v>0</v>
      </c>
      <c r="AK25" s="25">
        <f>SUMIF('บันทึกการรับ-จ่ายแสตมป์'!$B$6:$B$20000,G25,'บันทึกการรับ-จ่ายแสตมป์'!$T$6:$T$20000)</f>
        <v>0</v>
      </c>
      <c r="AL25" s="25">
        <f>SUMIF('บันทึกการรับ-จ่ายแสตมป์'!$B$6:$B$20000,H25,'บันทึกการรับ-จ่ายแสตมป์'!$T$6:$T$20000)</f>
        <v>0</v>
      </c>
      <c r="AM25" s="25">
        <f>SUMIF('บันทึกการรับ-จ่ายแสตมป์'!$B$6:$B$20000,I25,'บันทึกการรับ-จ่ายแสตมป์'!$T$6:$T$20000)</f>
        <v>0</v>
      </c>
      <c r="AN25" s="25">
        <f>SUMIF('บันทึกการรับ-จ่ายแสตมป์'!$B$6:$B$20000,J25,'บันทึกการรับ-จ่ายแสตมป์'!$T$6:$T$20000)</f>
        <v>0</v>
      </c>
      <c r="AO25" s="25">
        <f>SUMIF('บันทึกการรับ-จ่ายแสตมป์'!$B$6:$B$20000,K25,'บันทึกการรับ-จ่ายแสตมป์'!$T$6:$T$20000)</f>
        <v>0</v>
      </c>
      <c r="AP25" s="25">
        <f>SUMIF('บันทึกการรับ-จ่ายแสตมป์'!$B$6:$B$20000,L25,'บันทึกการรับ-จ่ายแสตมป์'!$T$6:$T$20000)</f>
        <v>0</v>
      </c>
      <c r="AQ25" s="25">
        <f>SUMIF('บันทึกการรับ-จ่ายแสตมป์'!$B$6:$B$20000,M25,'บันทึกการรับ-จ่ายแสตมป์'!$T$6:$T$20000)</f>
        <v>0</v>
      </c>
      <c r="AR25" s="25">
        <f>SUMIF('บันทึกการรับ-จ่ายแสตมป์'!$B$6:$B$20000,N25,'บันทึกการรับ-จ่ายแสตมป์'!$T$6:$T$20000)</f>
        <v>0</v>
      </c>
      <c r="AS25" s="25">
        <f>SUMIF('บันทึกการรับ-จ่ายแสตมป์'!$B$6:$B$20000,O25,'บันทึกการรับ-จ่ายแสตมป์'!$T$6:$T$20000)</f>
        <v>0</v>
      </c>
      <c r="AT25" s="25">
        <f>SUMIF('บันทึกการรับ-จ่ายแสตมป์'!$B$6:$B$20000,P25,'บันทึกการรับ-จ่ายแสตมป์'!$T$6:$T$20000)</f>
        <v>0</v>
      </c>
      <c r="AU25" s="25">
        <f>SUMIF('บันทึกการรับ-จ่ายแสตมป์'!$B$6:$B$20000,Q25,'บันทึกการรับ-จ่ายแสตมป์'!$T$6:$T$20000)</f>
        <v>0</v>
      </c>
      <c r="AV25" s="25">
        <f>SUMIF('บันทึกการรับ-จ่ายแสตมป์'!$B$6:$B$20000,R25,'บันทึกการรับ-จ่ายแสตมป์'!$T$6:$T$20000)</f>
        <v>0</v>
      </c>
      <c r="AW25" s="25">
        <f>SUMIF('บันทึกการรับ-จ่ายแสตมป์'!$B$6:$B$20000,S25,'บันทึกการรับ-จ่ายแสตมป์'!$T$6:$T$20000)</f>
        <v>0</v>
      </c>
      <c r="AX25" s="25">
        <f>SUMIF('บันทึกการรับ-จ่ายแสตมป์'!$B$6:$B$20000,T25,'บันทึกการรับ-จ่ายแสตมป์'!$T$6:$T$20000)</f>
        <v>0</v>
      </c>
      <c r="AY25" s="25">
        <f>SUMIF('บันทึกการรับ-จ่ายแสตมป์'!$B$6:$B$20000,U25,'บันทึกการรับ-จ่ายแสตมป์'!$T$6:$T$20000)</f>
        <v>0</v>
      </c>
      <c r="AZ25" s="25">
        <f>SUMIF('บันทึกการรับ-จ่ายแสตมป์'!$B$6:$B$20000,V25,'บันทึกการรับ-จ่ายแสตมป์'!$T$6:$T$20000)</f>
        <v>0</v>
      </c>
      <c r="BA25" s="25">
        <f>SUMIF('บันทึกการรับ-จ่ายแสตมป์'!$B$6:$B$20000,W25,'บันทึกการรับ-จ่ายแสตมป์'!$T$6:$T$20000)</f>
        <v>0</v>
      </c>
      <c r="BB25" s="25">
        <f>SUMIF('บันทึกการรับ-จ่ายแสตมป์'!$B$6:$B$20000,X25,'บันทึกการรับ-จ่ายแสตมป์'!$T$6:$T$20000)</f>
        <v>0</v>
      </c>
      <c r="BC25" s="25">
        <f>SUMIF('บันทึกการรับ-จ่ายแสตมป์'!$B$6:$B$20000,Y25,'บันทึกการรับ-จ่ายแสตมป์'!$T$6:$T$20000)</f>
        <v>0</v>
      </c>
      <c r="BD25" s="25">
        <f t="shared" si="60"/>
        <v>0</v>
      </c>
      <c r="BE25" s="68">
        <f>SUMIF('บันทึกการรับ-จ่ายแสตมป์'!$D$6:$D$20000,Z25,'บันทึกการรับ-จ่ายแสตมป์'!$V$6:$V$20000)</f>
        <v>0</v>
      </c>
      <c r="BF25" s="25">
        <f t="shared" si="61"/>
        <v>0</v>
      </c>
      <c r="BG25" s="68">
        <f>SUMIF('บันทึกการรับ-จ่ายแสตมป์'!$D$6:$D$20000,AA25,'บันทึกการรับ-จ่ายแสตมป์'!$V$6:$V$20000)</f>
        <v>0</v>
      </c>
      <c r="BH25" s="25">
        <f t="shared" si="62"/>
        <v>0</v>
      </c>
      <c r="BI25" s="68">
        <f t="shared" si="63"/>
        <v>0</v>
      </c>
      <c r="BJ25" s="25">
        <f t="shared" si="64"/>
        <v>0</v>
      </c>
      <c r="BK25" s="68">
        <f t="shared" si="65"/>
        <v>0</v>
      </c>
      <c r="BL25" s="28">
        <f t="shared" si="66"/>
        <v>0</v>
      </c>
      <c r="BM25" s="25">
        <f t="shared" si="67"/>
        <v>0</v>
      </c>
      <c r="BN25" s="25"/>
    </row>
    <row r="26" spans="1:66" ht="24" x14ac:dyDescent="0.55000000000000004">
      <c r="A26" s="7"/>
      <c r="B26" s="71" t="str">
        <f t="shared" si="34"/>
        <v>ตุลาคมรับ33</v>
      </c>
      <c r="C26" s="71" t="str">
        <f t="shared" si="35"/>
        <v>ตุลาคมจ่าย33</v>
      </c>
      <c r="D26" s="71" t="str">
        <f t="shared" si="36"/>
        <v>พฤศจิกายนรับ33</v>
      </c>
      <c r="E26" s="71" t="str">
        <f t="shared" si="37"/>
        <v>พฤศจิกายนจ่าย33</v>
      </c>
      <c r="F26" s="71" t="str">
        <f t="shared" si="38"/>
        <v>ธันวาคมรับ33</v>
      </c>
      <c r="G26" s="71" t="str">
        <f t="shared" si="39"/>
        <v>ธันวาคมจ่าย33</v>
      </c>
      <c r="H26" s="71" t="str">
        <f t="shared" si="40"/>
        <v>มกราคมรับ33</v>
      </c>
      <c r="I26" s="71" t="str">
        <f t="shared" si="41"/>
        <v>มกราคมจ่าย33</v>
      </c>
      <c r="J26" s="71" t="str">
        <f t="shared" si="42"/>
        <v>กุมภาพันธ์รับ33</v>
      </c>
      <c r="K26" s="71" t="str">
        <f t="shared" si="43"/>
        <v>กุมภาพันธ์จ่าย33</v>
      </c>
      <c r="L26" s="71" t="str">
        <f t="shared" si="44"/>
        <v>มีนาคมรับ33</v>
      </c>
      <c r="M26" s="71" t="str">
        <f t="shared" si="45"/>
        <v>มีนาคมจ่าย33</v>
      </c>
      <c r="N26" s="71" t="str">
        <f t="shared" si="46"/>
        <v>เมษายนรับ33</v>
      </c>
      <c r="O26" s="71" t="str">
        <f t="shared" si="47"/>
        <v>เมษายนจ่าย33</v>
      </c>
      <c r="P26" s="71" t="str">
        <f t="shared" si="48"/>
        <v>พฤษภาคมรับ33</v>
      </c>
      <c r="Q26" s="71" t="str">
        <f t="shared" si="49"/>
        <v>พฤษภาคมจ่าย33</v>
      </c>
      <c r="R26" s="71" t="str">
        <f t="shared" si="50"/>
        <v>มิถุนายนรับ33</v>
      </c>
      <c r="S26" s="71" t="str">
        <f t="shared" si="51"/>
        <v>มิถุนายนจ่าย33</v>
      </c>
      <c r="T26" s="71" t="str">
        <f t="shared" si="52"/>
        <v>กรกฎาคมรับ33</v>
      </c>
      <c r="U26" s="71" t="str">
        <f t="shared" si="53"/>
        <v>กรกฎาคมจ่าย33</v>
      </c>
      <c r="V26" s="71" t="str">
        <f t="shared" si="54"/>
        <v>สิงหาคมรับ33</v>
      </c>
      <c r="W26" s="71" t="str">
        <f t="shared" si="55"/>
        <v>สิงหาคมจ่าย33</v>
      </c>
      <c r="X26" s="71" t="str">
        <f t="shared" si="56"/>
        <v>กันยายนรับ33</v>
      </c>
      <c r="Y26" s="71" t="str">
        <f t="shared" si="57"/>
        <v>กันยายนจ่าย33</v>
      </c>
      <c r="Z26" s="71" t="str">
        <f t="shared" si="58"/>
        <v>รับ33</v>
      </c>
      <c r="AA26" s="71" t="str">
        <f t="shared" si="59"/>
        <v>จ่าย33</v>
      </c>
      <c r="AB26" s="76">
        <v>33</v>
      </c>
      <c r="AC26" s="77" t="s">
        <v>444</v>
      </c>
      <c r="AD26" s="28">
        <v>0</v>
      </c>
      <c r="AE26" s="116">
        <v>0</v>
      </c>
      <c r="AF26" s="25">
        <f>SUMIF('บันทึกการรับ-จ่ายแสตมป์'!$B$6:$B$20000,B26,'บันทึกการรับ-จ่ายแสตมป์'!$T$6:$T$20000)</f>
        <v>0</v>
      </c>
      <c r="AG26" s="25">
        <f>SUMIF('บันทึกการรับ-จ่ายแสตมป์'!$B$6:$B$20000,C26,'บันทึกการรับ-จ่ายแสตมป์'!$T$6:$T$20000)</f>
        <v>0</v>
      </c>
      <c r="AH26" s="25">
        <f>SUMIF('บันทึกการรับ-จ่ายแสตมป์'!$B$6:$B$20000,D26,'บันทึกการรับ-จ่ายแสตมป์'!$T$6:$T$20000)</f>
        <v>0</v>
      </c>
      <c r="AI26" s="25">
        <f>SUMIF('บันทึกการรับ-จ่ายแสตมป์'!$B$6:$B$20000,E26,'บันทึกการรับ-จ่ายแสตมป์'!$T$6:$T$20000)</f>
        <v>0</v>
      </c>
      <c r="AJ26" s="25">
        <f>SUMIF('บันทึกการรับ-จ่ายแสตมป์'!$B$6:$B$20000,F26,'บันทึกการรับ-จ่ายแสตมป์'!$T$6:$T$20000)</f>
        <v>0</v>
      </c>
      <c r="AK26" s="25">
        <f>SUMIF('บันทึกการรับ-จ่ายแสตมป์'!$B$6:$B$20000,G26,'บันทึกการรับ-จ่ายแสตมป์'!$T$6:$T$20000)</f>
        <v>0</v>
      </c>
      <c r="AL26" s="25">
        <f>SUMIF('บันทึกการรับ-จ่ายแสตมป์'!$B$6:$B$20000,H26,'บันทึกการรับ-จ่ายแสตมป์'!$T$6:$T$20000)</f>
        <v>0</v>
      </c>
      <c r="AM26" s="25">
        <f>SUMIF('บันทึกการรับ-จ่ายแสตมป์'!$B$6:$B$20000,I26,'บันทึกการรับ-จ่ายแสตมป์'!$T$6:$T$20000)</f>
        <v>0</v>
      </c>
      <c r="AN26" s="25">
        <f>SUMIF('บันทึกการรับ-จ่ายแสตมป์'!$B$6:$B$20000,J26,'บันทึกการรับ-จ่ายแสตมป์'!$T$6:$T$20000)</f>
        <v>0</v>
      </c>
      <c r="AO26" s="25">
        <f>SUMIF('บันทึกการรับ-จ่ายแสตมป์'!$B$6:$B$20000,K26,'บันทึกการรับ-จ่ายแสตมป์'!$T$6:$T$20000)</f>
        <v>0</v>
      </c>
      <c r="AP26" s="25">
        <f>SUMIF('บันทึกการรับ-จ่ายแสตมป์'!$B$6:$B$20000,L26,'บันทึกการรับ-จ่ายแสตมป์'!$T$6:$T$20000)</f>
        <v>0</v>
      </c>
      <c r="AQ26" s="25">
        <f>SUMIF('บันทึกการรับ-จ่ายแสตมป์'!$B$6:$B$20000,M26,'บันทึกการรับ-จ่ายแสตมป์'!$T$6:$T$20000)</f>
        <v>0</v>
      </c>
      <c r="AR26" s="25">
        <f>SUMIF('บันทึกการรับ-จ่ายแสตมป์'!$B$6:$B$20000,N26,'บันทึกการรับ-จ่ายแสตมป์'!$T$6:$T$20000)</f>
        <v>0</v>
      </c>
      <c r="AS26" s="25">
        <f>SUMIF('บันทึกการรับ-จ่ายแสตมป์'!$B$6:$B$20000,O26,'บันทึกการรับ-จ่ายแสตมป์'!$T$6:$T$20000)</f>
        <v>0</v>
      </c>
      <c r="AT26" s="25">
        <f>SUMIF('บันทึกการรับ-จ่ายแสตมป์'!$B$6:$B$20000,P26,'บันทึกการรับ-จ่ายแสตมป์'!$T$6:$T$20000)</f>
        <v>0</v>
      </c>
      <c r="AU26" s="25">
        <f>SUMIF('บันทึกการรับ-จ่ายแสตมป์'!$B$6:$B$20000,Q26,'บันทึกการรับ-จ่ายแสตมป์'!$T$6:$T$20000)</f>
        <v>0</v>
      </c>
      <c r="AV26" s="25">
        <f>SUMIF('บันทึกการรับ-จ่ายแสตมป์'!$B$6:$B$20000,R26,'บันทึกการรับ-จ่ายแสตมป์'!$T$6:$T$20000)</f>
        <v>0</v>
      </c>
      <c r="AW26" s="25">
        <f>SUMIF('บันทึกการรับ-จ่ายแสตมป์'!$B$6:$B$20000,S26,'บันทึกการรับ-จ่ายแสตมป์'!$T$6:$T$20000)</f>
        <v>0</v>
      </c>
      <c r="AX26" s="25">
        <f>SUMIF('บันทึกการรับ-จ่ายแสตมป์'!$B$6:$B$20000,T26,'บันทึกการรับ-จ่ายแสตมป์'!$T$6:$T$20000)</f>
        <v>0</v>
      </c>
      <c r="AY26" s="25">
        <f>SUMIF('บันทึกการรับ-จ่ายแสตมป์'!$B$6:$B$20000,U26,'บันทึกการรับ-จ่ายแสตมป์'!$T$6:$T$20000)</f>
        <v>0</v>
      </c>
      <c r="AZ26" s="25">
        <f>SUMIF('บันทึกการรับ-จ่ายแสตมป์'!$B$6:$B$20000,V26,'บันทึกการรับ-จ่ายแสตมป์'!$T$6:$T$20000)</f>
        <v>0</v>
      </c>
      <c r="BA26" s="25">
        <f>SUMIF('บันทึกการรับ-จ่ายแสตมป์'!$B$6:$B$20000,W26,'บันทึกการรับ-จ่ายแสตมป์'!$T$6:$T$20000)</f>
        <v>0</v>
      </c>
      <c r="BB26" s="25">
        <f>SUMIF('บันทึกการรับ-จ่ายแสตมป์'!$B$6:$B$20000,X26,'บันทึกการรับ-จ่ายแสตมป์'!$T$6:$T$20000)</f>
        <v>0</v>
      </c>
      <c r="BC26" s="25">
        <f>SUMIF('บันทึกการรับ-จ่ายแสตมป์'!$B$6:$B$20000,Y26,'บันทึกการรับ-จ่ายแสตมป์'!$T$6:$T$20000)</f>
        <v>0</v>
      </c>
      <c r="BD26" s="25">
        <f t="shared" si="60"/>
        <v>0</v>
      </c>
      <c r="BE26" s="68">
        <f>SUMIF('บันทึกการรับ-จ่ายแสตมป์'!$D$6:$D$20000,Z26,'บันทึกการรับ-จ่ายแสตมป์'!$V$6:$V$20000)</f>
        <v>0</v>
      </c>
      <c r="BF26" s="25">
        <f t="shared" si="61"/>
        <v>0</v>
      </c>
      <c r="BG26" s="68">
        <f>SUMIF('บันทึกการรับ-จ่ายแสตมป์'!$D$6:$D$20000,AA26,'บันทึกการรับ-จ่ายแสตมป์'!$V$6:$V$20000)</f>
        <v>0</v>
      </c>
      <c r="BH26" s="25">
        <f t="shared" si="62"/>
        <v>0</v>
      </c>
      <c r="BI26" s="68">
        <f t="shared" si="63"/>
        <v>0</v>
      </c>
      <c r="BJ26" s="25">
        <f t="shared" si="64"/>
        <v>0</v>
      </c>
      <c r="BK26" s="68">
        <f t="shared" si="65"/>
        <v>0</v>
      </c>
      <c r="BL26" s="28">
        <f t="shared" si="66"/>
        <v>0</v>
      </c>
      <c r="BM26" s="25">
        <f t="shared" si="67"/>
        <v>0</v>
      </c>
      <c r="BN26" s="25"/>
    </row>
    <row r="27" spans="1:66" ht="24" x14ac:dyDescent="0.55000000000000004">
      <c r="A27" s="7"/>
      <c r="B27" s="71" t="str">
        <f t="shared" si="34"/>
        <v>ตุลาคมรับ33.1</v>
      </c>
      <c r="C27" s="71" t="str">
        <f t="shared" si="35"/>
        <v>ตุลาคมจ่าย33.1</v>
      </c>
      <c r="D27" s="71" t="str">
        <f t="shared" si="36"/>
        <v>พฤศจิกายนรับ33.1</v>
      </c>
      <c r="E27" s="71" t="str">
        <f t="shared" si="37"/>
        <v>พฤศจิกายนจ่าย33.1</v>
      </c>
      <c r="F27" s="71" t="str">
        <f t="shared" si="38"/>
        <v>ธันวาคมรับ33.1</v>
      </c>
      <c r="G27" s="71" t="str">
        <f t="shared" si="39"/>
        <v>ธันวาคมจ่าย33.1</v>
      </c>
      <c r="H27" s="71" t="str">
        <f t="shared" si="40"/>
        <v>มกราคมรับ33.1</v>
      </c>
      <c r="I27" s="71" t="str">
        <f t="shared" si="41"/>
        <v>มกราคมจ่าย33.1</v>
      </c>
      <c r="J27" s="71" t="str">
        <f t="shared" si="42"/>
        <v>กุมภาพันธ์รับ33.1</v>
      </c>
      <c r="K27" s="71" t="str">
        <f t="shared" si="43"/>
        <v>กุมภาพันธ์จ่าย33.1</v>
      </c>
      <c r="L27" s="71" t="str">
        <f t="shared" si="44"/>
        <v>มีนาคมรับ33.1</v>
      </c>
      <c r="M27" s="71" t="str">
        <f t="shared" si="45"/>
        <v>มีนาคมจ่าย33.1</v>
      </c>
      <c r="N27" s="71" t="str">
        <f t="shared" si="46"/>
        <v>เมษายนรับ33.1</v>
      </c>
      <c r="O27" s="71" t="str">
        <f t="shared" si="47"/>
        <v>เมษายนจ่าย33.1</v>
      </c>
      <c r="P27" s="71" t="str">
        <f t="shared" si="48"/>
        <v>พฤษภาคมรับ33.1</v>
      </c>
      <c r="Q27" s="71" t="str">
        <f t="shared" si="49"/>
        <v>พฤษภาคมจ่าย33.1</v>
      </c>
      <c r="R27" s="71" t="str">
        <f t="shared" si="50"/>
        <v>มิถุนายนรับ33.1</v>
      </c>
      <c r="S27" s="71" t="str">
        <f t="shared" si="51"/>
        <v>มิถุนายนจ่าย33.1</v>
      </c>
      <c r="T27" s="71" t="str">
        <f t="shared" si="52"/>
        <v>กรกฎาคมรับ33.1</v>
      </c>
      <c r="U27" s="71" t="str">
        <f t="shared" si="53"/>
        <v>กรกฎาคมจ่าย33.1</v>
      </c>
      <c r="V27" s="71" t="str">
        <f t="shared" si="54"/>
        <v>สิงหาคมรับ33.1</v>
      </c>
      <c r="W27" s="71" t="str">
        <f t="shared" si="55"/>
        <v>สิงหาคมจ่าย33.1</v>
      </c>
      <c r="X27" s="71" t="str">
        <f t="shared" si="56"/>
        <v>กันยายนรับ33.1</v>
      </c>
      <c r="Y27" s="71" t="str">
        <f t="shared" si="57"/>
        <v>กันยายนจ่าย33.1</v>
      </c>
      <c r="Z27" s="71" t="str">
        <f t="shared" si="58"/>
        <v>รับ33.1</v>
      </c>
      <c r="AA27" s="71" t="str">
        <f t="shared" si="59"/>
        <v>จ่าย33.1</v>
      </c>
      <c r="AB27" s="76">
        <v>33.1</v>
      </c>
      <c r="AC27" s="77" t="s">
        <v>445</v>
      </c>
      <c r="AD27" s="28">
        <v>0</v>
      </c>
      <c r="AE27" s="116">
        <v>0</v>
      </c>
      <c r="AF27" s="25">
        <f>SUMIF('บันทึกการรับ-จ่ายแสตมป์'!$B$6:$B$20000,B27,'บันทึกการรับ-จ่ายแสตมป์'!$T$6:$T$20000)</f>
        <v>0</v>
      </c>
      <c r="AG27" s="25">
        <f>SUMIF('บันทึกการรับ-จ่ายแสตมป์'!$B$6:$B$20000,C27,'บันทึกการรับ-จ่ายแสตมป์'!$T$6:$T$20000)</f>
        <v>0</v>
      </c>
      <c r="AH27" s="25">
        <f>SUMIF('บันทึกการรับ-จ่ายแสตมป์'!$B$6:$B$20000,D27,'บันทึกการรับ-จ่ายแสตมป์'!$T$6:$T$20000)</f>
        <v>0</v>
      </c>
      <c r="AI27" s="25">
        <f>SUMIF('บันทึกการรับ-จ่ายแสตมป์'!$B$6:$B$20000,E27,'บันทึกการรับ-จ่ายแสตมป์'!$T$6:$T$20000)</f>
        <v>0</v>
      </c>
      <c r="AJ27" s="25">
        <f>SUMIF('บันทึกการรับ-จ่ายแสตมป์'!$B$6:$B$20000,F27,'บันทึกการรับ-จ่ายแสตมป์'!$T$6:$T$20000)</f>
        <v>0</v>
      </c>
      <c r="AK27" s="25">
        <f>SUMIF('บันทึกการรับ-จ่ายแสตมป์'!$B$6:$B$20000,G27,'บันทึกการรับ-จ่ายแสตมป์'!$T$6:$T$20000)</f>
        <v>0</v>
      </c>
      <c r="AL27" s="25">
        <f>SUMIF('บันทึกการรับ-จ่ายแสตมป์'!$B$6:$B$20000,H27,'บันทึกการรับ-จ่ายแสตมป์'!$T$6:$T$20000)</f>
        <v>0</v>
      </c>
      <c r="AM27" s="25">
        <f>SUMIF('บันทึกการรับ-จ่ายแสตมป์'!$B$6:$B$20000,I27,'บันทึกการรับ-จ่ายแสตมป์'!$T$6:$T$20000)</f>
        <v>0</v>
      </c>
      <c r="AN27" s="25">
        <f>SUMIF('บันทึกการรับ-จ่ายแสตมป์'!$B$6:$B$20000,J27,'บันทึกการรับ-จ่ายแสตมป์'!$T$6:$T$20000)</f>
        <v>0</v>
      </c>
      <c r="AO27" s="25">
        <f>SUMIF('บันทึกการรับ-จ่ายแสตมป์'!$B$6:$B$20000,K27,'บันทึกการรับ-จ่ายแสตมป์'!$T$6:$T$20000)</f>
        <v>0</v>
      </c>
      <c r="AP27" s="25">
        <f>SUMIF('บันทึกการรับ-จ่ายแสตมป์'!$B$6:$B$20000,L27,'บันทึกการรับ-จ่ายแสตมป์'!$T$6:$T$20000)</f>
        <v>0</v>
      </c>
      <c r="AQ27" s="25">
        <f>SUMIF('บันทึกการรับ-จ่ายแสตมป์'!$B$6:$B$20000,M27,'บันทึกการรับ-จ่ายแสตมป์'!$T$6:$T$20000)</f>
        <v>0</v>
      </c>
      <c r="AR27" s="25">
        <f>SUMIF('บันทึกการรับ-จ่ายแสตมป์'!$B$6:$B$20000,N27,'บันทึกการรับ-จ่ายแสตมป์'!$T$6:$T$20000)</f>
        <v>0</v>
      </c>
      <c r="AS27" s="25">
        <f>SUMIF('บันทึกการรับ-จ่ายแสตมป์'!$B$6:$B$20000,O27,'บันทึกการรับ-จ่ายแสตมป์'!$T$6:$T$20000)</f>
        <v>0</v>
      </c>
      <c r="AT27" s="25">
        <f>SUMIF('บันทึกการรับ-จ่ายแสตมป์'!$B$6:$B$20000,P27,'บันทึกการรับ-จ่ายแสตมป์'!$T$6:$T$20000)</f>
        <v>0</v>
      </c>
      <c r="AU27" s="25">
        <f>SUMIF('บันทึกการรับ-จ่ายแสตมป์'!$B$6:$B$20000,Q27,'บันทึกการรับ-จ่ายแสตมป์'!$T$6:$T$20000)</f>
        <v>0</v>
      </c>
      <c r="AV27" s="25">
        <f>SUMIF('บันทึกการรับ-จ่ายแสตมป์'!$B$6:$B$20000,R27,'บันทึกการรับ-จ่ายแสตมป์'!$T$6:$T$20000)</f>
        <v>0</v>
      </c>
      <c r="AW27" s="25">
        <f>SUMIF('บันทึกการรับ-จ่ายแสตมป์'!$B$6:$B$20000,S27,'บันทึกการรับ-จ่ายแสตมป์'!$T$6:$T$20000)</f>
        <v>0</v>
      </c>
      <c r="AX27" s="25">
        <f>SUMIF('บันทึกการรับ-จ่ายแสตมป์'!$B$6:$B$20000,T27,'บันทึกการรับ-จ่ายแสตมป์'!$T$6:$T$20000)</f>
        <v>0</v>
      </c>
      <c r="AY27" s="25">
        <f>SUMIF('บันทึกการรับ-จ่ายแสตมป์'!$B$6:$B$20000,U27,'บันทึกการรับ-จ่ายแสตมป์'!$T$6:$T$20000)</f>
        <v>0</v>
      </c>
      <c r="AZ27" s="25">
        <f>SUMIF('บันทึกการรับ-จ่ายแสตมป์'!$B$6:$B$20000,V27,'บันทึกการรับ-จ่ายแสตมป์'!$T$6:$T$20000)</f>
        <v>0</v>
      </c>
      <c r="BA27" s="25">
        <f>SUMIF('บันทึกการรับ-จ่ายแสตมป์'!$B$6:$B$20000,W27,'บันทึกการรับ-จ่ายแสตมป์'!$T$6:$T$20000)</f>
        <v>0</v>
      </c>
      <c r="BB27" s="25">
        <f>SUMIF('บันทึกการรับ-จ่ายแสตมป์'!$B$6:$B$20000,X27,'บันทึกการรับ-จ่ายแสตมป์'!$T$6:$T$20000)</f>
        <v>0</v>
      </c>
      <c r="BC27" s="25">
        <f>SUMIF('บันทึกการรับ-จ่ายแสตมป์'!$B$6:$B$20000,Y27,'บันทึกการรับ-จ่ายแสตมป์'!$T$6:$T$20000)</f>
        <v>0</v>
      </c>
      <c r="BD27" s="25">
        <f t="shared" si="60"/>
        <v>0</v>
      </c>
      <c r="BE27" s="68">
        <f>SUMIF('บันทึกการรับ-จ่ายแสตมป์'!$D$6:$D$20000,Z27,'บันทึกการรับ-จ่ายแสตมป์'!$V$6:$V$20000)</f>
        <v>0</v>
      </c>
      <c r="BF27" s="25">
        <f t="shared" si="61"/>
        <v>0</v>
      </c>
      <c r="BG27" s="68">
        <f>SUMIF('บันทึกการรับ-จ่ายแสตมป์'!$D$6:$D$20000,AA27,'บันทึกการรับ-จ่ายแสตมป์'!$V$6:$V$20000)</f>
        <v>0</v>
      </c>
      <c r="BH27" s="25">
        <f t="shared" si="62"/>
        <v>0</v>
      </c>
      <c r="BI27" s="68">
        <f t="shared" si="63"/>
        <v>0</v>
      </c>
      <c r="BJ27" s="25">
        <f t="shared" si="64"/>
        <v>0</v>
      </c>
      <c r="BK27" s="68">
        <f t="shared" si="65"/>
        <v>0</v>
      </c>
      <c r="BL27" s="28">
        <f t="shared" si="66"/>
        <v>0</v>
      </c>
      <c r="BM27" s="25">
        <f t="shared" si="67"/>
        <v>0</v>
      </c>
      <c r="BN27" s="25"/>
    </row>
    <row r="28" spans="1:66" ht="24" x14ac:dyDescent="0.55000000000000004">
      <c r="A28" s="7"/>
      <c r="B28" s="71" t="str">
        <f t="shared" si="34"/>
        <v>ตุลาคมรับ33.2</v>
      </c>
      <c r="C28" s="71" t="str">
        <f t="shared" si="35"/>
        <v>ตุลาคมจ่าย33.2</v>
      </c>
      <c r="D28" s="71" t="str">
        <f t="shared" si="36"/>
        <v>พฤศจิกายนรับ33.2</v>
      </c>
      <c r="E28" s="71" t="str">
        <f t="shared" si="37"/>
        <v>พฤศจิกายนจ่าย33.2</v>
      </c>
      <c r="F28" s="71" t="str">
        <f t="shared" si="38"/>
        <v>ธันวาคมรับ33.2</v>
      </c>
      <c r="G28" s="71" t="str">
        <f t="shared" si="39"/>
        <v>ธันวาคมจ่าย33.2</v>
      </c>
      <c r="H28" s="71" t="str">
        <f t="shared" si="40"/>
        <v>มกราคมรับ33.2</v>
      </c>
      <c r="I28" s="71" t="str">
        <f t="shared" si="41"/>
        <v>มกราคมจ่าย33.2</v>
      </c>
      <c r="J28" s="71" t="str">
        <f t="shared" si="42"/>
        <v>กุมภาพันธ์รับ33.2</v>
      </c>
      <c r="K28" s="71" t="str">
        <f t="shared" si="43"/>
        <v>กุมภาพันธ์จ่าย33.2</v>
      </c>
      <c r="L28" s="71" t="str">
        <f t="shared" si="44"/>
        <v>มีนาคมรับ33.2</v>
      </c>
      <c r="M28" s="71" t="str">
        <f t="shared" si="45"/>
        <v>มีนาคมจ่าย33.2</v>
      </c>
      <c r="N28" s="71" t="str">
        <f t="shared" si="46"/>
        <v>เมษายนรับ33.2</v>
      </c>
      <c r="O28" s="71" t="str">
        <f t="shared" si="47"/>
        <v>เมษายนจ่าย33.2</v>
      </c>
      <c r="P28" s="71" t="str">
        <f t="shared" si="48"/>
        <v>พฤษภาคมรับ33.2</v>
      </c>
      <c r="Q28" s="71" t="str">
        <f t="shared" si="49"/>
        <v>พฤษภาคมจ่าย33.2</v>
      </c>
      <c r="R28" s="71" t="str">
        <f t="shared" si="50"/>
        <v>มิถุนายนรับ33.2</v>
      </c>
      <c r="S28" s="71" t="str">
        <f t="shared" si="51"/>
        <v>มิถุนายนจ่าย33.2</v>
      </c>
      <c r="T28" s="71" t="str">
        <f t="shared" si="52"/>
        <v>กรกฎาคมรับ33.2</v>
      </c>
      <c r="U28" s="71" t="str">
        <f t="shared" si="53"/>
        <v>กรกฎาคมจ่าย33.2</v>
      </c>
      <c r="V28" s="71" t="str">
        <f t="shared" si="54"/>
        <v>สิงหาคมรับ33.2</v>
      </c>
      <c r="W28" s="71" t="str">
        <f t="shared" si="55"/>
        <v>สิงหาคมจ่าย33.2</v>
      </c>
      <c r="X28" s="71" t="str">
        <f t="shared" si="56"/>
        <v>กันยายนรับ33.2</v>
      </c>
      <c r="Y28" s="71" t="str">
        <f t="shared" si="57"/>
        <v>กันยายนจ่าย33.2</v>
      </c>
      <c r="Z28" s="71" t="str">
        <f t="shared" si="58"/>
        <v>รับ33.2</v>
      </c>
      <c r="AA28" s="71" t="str">
        <f t="shared" si="59"/>
        <v>จ่าย33.2</v>
      </c>
      <c r="AB28" s="76">
        <v>33.200000000000003</v>
      </c>
      <c r="AC28" s="77" t="s">
        <v>446</v>
      </c>
      <c r="AD28" s="28">
        <v>0</v>
      </c>
      <c r="AE28" s="116">
        <v>0</v>
      </c>
      <c r="AF28" s="25">
        <f>SUMIF('บันทึกการรับ-จ่ายแสตมป์'!$B$6:$B$20000,B28,'บันทึกการรับ-จ่ายแสตมป์'!$T$6:$T$20000)</f>
        <v>0</v>
      </c>
      <c r="AG28" s="25">
        <f>SUMIF('บันทึกการรับ-จ่ายแสตมป์'!$B$6:$B$20000,C28,'บันทึกการรับ-จ่ายแสตมป์'!$T$6:$T$20000)</f>
        <v>0</v>
      </c>
      <c r="AH28" s="25">
        <f>SUMIF('บันทึกการรับ-จ่ายแสตมป์'!$B$6:$B$20000,D28,'บันทึกการรับ-จ่ายแสตมป์'!$T$6:$T$20000)</f>
        <v>0</v>
      </c>
      <c r="AI28" s="25">
        <f>SUMIF('บันทึกการรับ-จ่ายแสตมป์'!$B$6:$B$20000,E28,'บันทึกการรับ-จ่ายแสตมป์'!$T$6:$T$20000)</f>
        <v>0</v>
      </c>
      <c r="AJ28" s="25">
        <f>SUMIF('บันทึกการรับ-จ่ายแสตมป์'!$B$6:$B$20000,F28,'บันทึกการรับ-จ่ายแสตมป์'!$T$6:$T$20000)</f>
        <v>0</v>
      </c>
      <c r="AK28" s="25">
        <f>SUMIF('บันทึกการรับ-จ่ายแสตมป์'!$B$6:$B$20000,G28,'บันทึกการรับ-จ่ายแสตมป์'!$T$6:$T$20000)</f>
        <v>0</v>
      </c>
      <c r="AL28" s="25">
        <f>SUMIF('บันทึกการรับ-จ่ายแสตมป์'!$B$6:$B$20000,H28,'บันทึกการรับ-จ่ายแสตมป์'!$T$6:$T$20000)</f>
        <v>0</v>
      </c>
      <c r="AM28" s="25">
        <f>SUMIF('บันทึกการรับ-จ่ายแสตมป์'!$B$6:$B$20000,I28,'บันทึกการรับ-จ่ายแสตมป์'!$T$6:$T$20000)</f>
        <v>0</v>
      </c>
      <c r="AN28" s="25">
        <f>SUMIF('บันทึกการรับ-จ่ายแสตมป์'!$B$6:$B$20000,J28,'บันทึกการรับ-จ่ายแสตมป์'!$T$6:$T$20000)</f>
        <v>0</v>
      </c>
      <c r="AO28" s="25">
        <f>SUMIF('บันทึกการรับ-จ่ายแสตมป์'!$B$6:$B$20000,K28,'บันทึกการรับ-จ่ายแสตมป์'!$T$6:$T$20000)</f>
        <v>0</v>
      </c>
      <c r="AP28" s="25">
        <f>SUMIF('บันทึกการรับ-จ่ายแสตมป์'!$B$6:$B$20000,L28,'บันทึกการรับ-จ่ายแสตมป์'!$T$6:$T$20000)</f>
        <v>0</v>
      </c>
      <c r="AQ28" s="25">
        <f>SUMIF('บันทึกการรับ-จ่ายแสตมป์'!$B$6:$B$20000,M28,'บันทึกการรับ-จ่ายแสตมป์'!$T$6:$T$20000)</f>
        <v>0</v>
      </c>
      <c r="AR28" s="25">
        <f>SUMIF('บันทึกการรับ-จ่ายแสตมป์'!$B$6:$B$20000,N28,'บันทึกการรับ-จ่ายแสตมป์'!$T$6:$T$20000)</f>
        <v>0</v>
      </c>
      <c r="AS28" s="25">
        <f>SUMIF('บันทึกการรับ-จ่ายแสตมป์'!$B$6:$B$20000,O28,'บันทึกการรับ-จ่ายแสตมป์'!$T$6:$T$20000)</f>
        <v>0</v>
      </c>
      <c r="AT28" s="25">
        <f>SUMIF('บันทึกการรับ-จ่ายแสตมป์'!$B$6:$B$20000,P28,'บันทึกการรับ-จ่ายแสตมป์'!$T$6:$T$20000)</f>
        <v>0</v>
      </c>
      <c r="AU28" s="25">
        <f>SUMIF('บันทึกการรับ-จ่ายแสตมป์'!$B$6:$B$20000,Q28,'บันทึกการรับ-จ่ายแสตมป์'!$T$6:$T$20000)</f>
        <v>0</v>
      </c>
      <c r="AV28" s="25">
        <f>SUMIF('บันทึกการรับ-จ่ายแสตมป์'!$B$6:$B$20000,R28,'บันทึกการรับ-จ่ายแสตมป์'!$T$6:$T$20000)</f>
        <v>0</v>
      </c>
      <c r="AW28" s="25">
        <f>SUMIF('บันทึกการรับ-จ่ายแสตมป์'!$B$6:$B$20000,S28,'บันทึกการรับ-จ่ายแสตมป์'!$T$6:$T$20000)</f>
        <v>0</v>
      </c>
      <c r="AX28" s="25">
        <f>SUMIF('บันทึกการรับ-จ่ายแสตมป์'!$B$6:$B$20000,T28,'บันทึกการรับ-จ่ายแสตมป์'!$T$6:$T$20000)</f>
        <v>0</v>
      </c>
      <c r="AY28" s="25">
        <f>SUMIF('บันทึกการรับ-จ่ายแสตมป์'!$B$6:$B$20000,U28,'บันทึกการรับ-จ่ายแสตมป์'!$T$6:$T$20000)</f>
        <v>0</v>
      </c>
      <c r="AZ28" s="25">
        <f>SUMIF('บันทึกการรับ-จ่ายแสตมป์'!$B$6:$B$20000,V28,'บันทึกการรับ-จ่ายแสตมป์'!$T$6:$T$20000)</f>
        <v>0</v>
      </c>
      <c r="BA28" s="25">
        <f>SUMIF('บันทึกการรับ-จ่ายแสตมป์'!$B$6:$B$20000,W28,'บันทึกการรับ-จ่ายแสตมป์'!$T$6:$T$20000)</f>
        <v>0</v>
      </c>
      <c r="BB28" s="25">
        <f>SUMIF('บันทึกการรับ-จ่ายแสตมป์'!$B$6:$B$20000,X28,'บันทึกการรับ-จ่ายแสตมป์'!$T$6:$T$20000)</f>
        <v>0</v>
      </c>
      <c r="BC28" s="25">
        <f>SUMIF('บันทึกการรับ-จ่ายแสตมป์'!$B$6:$B$20000,Y28,'บันทึกการรับ-จ่ายแสตมป์'!$T$6:$T$20000)</f>
        <v>0</v>
      </c>
      <c r="BD28" s="25">
        <f t="shared" si="60"/>
        <v>0</v>
      </c>
      <c r="BE28" s="68">
        <f>SUMIF('บันทึกการรับ-จ่ายแสตมป์'!$D$6:$D$20000,Z28,'บันทึกการรับ-จ่ายแสตมป์'!$V$6:$V$20000)</f>
        <v>0</v>
      </c>
      <c r="BF28" s="25">
        <f t="shared" si="61"/>
        <v>0</v>
      </c>
      <c r="BG28" s="68">
        <f>SUMIF('บันทึกการรับ-จ่ายแสตมป์'!$D$6:$D$20000,AA28,'บันทึกการรับ-จ่ายแสตมป์'!$V$6:$V$20000)</f>
        <v>0</v>
      </c>
      <c r="BH28" s="25">
        <f t="shared" si="62"/>
        <v>0</v>
      </c>
      <c r="BI28" s="68">
        <f t="shared" si="63"/>
        <v>0</v>
      </c>
      <c r="BJ28" s="25">
        <f t="shared" si="64"/>
        <v>0</v>
      </c>
      <c r="BK28" s="68">
        <f t="shared" si="65"/>
        <v>0</v>
      </c>
      <c r="BL28" s="28">
        <f t="shared" si="66"/>
        <v>0</v>
      </c>
      <c r="BM28" s="25">
        <f t="shared" si="67"/>
        <v>0</v>
      </c>
      <c r="BN28" s="25"/>
    </row>
    <row r="29" spans="1:66" ht="24" x14ac:dyDescent="0.55000000000000004">
      <c r="A29" s="90">
        <v>4</v>
      </c>
      <c r="B29" s="91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35" t="s">
        <v>447</v>
      </c>
      <c r="AC29" s="136"/>
      <c r="AD29" s="90"/>
      <c r="AE29" s="90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3"/>
      <c r="BJ29" s="92"/>
      <c r="BK29" s="93"/>
      <c r="BL29" s="94"/>
      <c r="BM29" s="92"/>
      <c r="BN29" s="92"/>
    </row>
    <row r="30" spans="1:66" ht="24" x14ac:dyDescent="0.55000000000000004">
      <c r="A30" s="7"/>
      <c r="B30" s="71" t="str">
        <f t="shared" ref="B30:B35" si="68">$B$5&amp;$B$6&amp;AB30</f>
        <v>ตุลาคมรับ41</v>
      </c>
      <c r="C30" s="71" t="str">
        <f t="shared" ref="C30:C35" si="69">$C$5&amp;$C$6&amp;AB30</f>
        <v>ตุลาคมจ่าย41</v>
      </c>
      <c r="D30" s="71" t="str">
        <f t="shared" ref="D30:D35" si="70">$D$5&amp;$D$6&amp;AB30</f>
        <v>พฤศจิกายนรับ41</v>
      </c>
      <c r="E30" s="71" t="str">
        <f t="shared" ref="E30:E35" si="71">$E$5&amp;$E$6&amp;AB30</f>
        <v>พฤศจิกายนจ่าย41</v>
      </c>
      <c r="F30" s="71" t="str">
        <f t="shared" ref="F30:F35" si="72">$F$5&amp;$F$6&amp;AB30</f>
        <v>ธันวาคมรับ41</v>
      </c>
      <c r="G30" s="71" t="str">
        <f t="shared" ref="G30:G35" si="73">$G$5&amp;$G$6&amp;AB30</f>
        <v>ธันวาคมจ่าย41</v>
      </c>
      <c r="H30" s="71" t="str">
        <f t="shared" ref="H30:H35" si="74">$H$5&amp;$H$6&amp;AB30</f>
        <v>มกราคมรับ41</v>
      </c>
      <c r="I30" s="71" t="str">
        <f t="shared" ref="I30:I35" si="75">$I$5&amp;$I$6&amp;AB30</f>
        <v>มกราคมจ่าย41</v>
      </c>
      <c r="J30" s="71" t="str">
        <f t="shared" ref="J30:J35" si="76">$J$5&amp;$J$6&amp;AB30</f>
        <v>กุมภาพันธ์รับ41</v>
      </c>
      <c r="K30" s="71" t="str">
        <f t="shared" ref="K30:K35" si="77">$K$5&amp;$K$6&amp;AB30</f>
        <v>กุมภาพันธ์จ่าย41</v>
      </c>
      <c r="L30" s="71" t="str">
        <f t="shared" ref="L30:L35" si="78">$L$5&amp;$L$6&amp;AB30</f>
        <v>มีนาคมรับ41</v>
      </c>
      <c r="M30" s="71" t="str">
        <f t="shared" ref="M30:M35" si="79">$M$5&amp;$M$6&amp;AB30</f>
        <v>มีนาคมจ่าย41</v>
      </c>
      <c r="N30" s="71" t="str">
        <f t="shared" ref="N30:N35" si="80">$N$5&amp;$N$6&amp;AB30</f>
        <v>เมษายนรับ41</v>
      </c>
      <c r="O30" s="71" t="str">
        <f t="shared" ref="O30:O35" si="81">$O$5&amp;$O$6&amp;AB30</f>
        <v>เมษายนจ่าย41</v>
      </c>
      <c r="P30" s="71" t="str">
        <f t="shared" ref="P30:P35" si="82">$P$5&amp;$P$6&amp;AB30</f>
        <v>พฤษภาคมรับ41</v>
      </c>
      <c r="Q30" s="71" t="str">
        <f t="shared" ref="Q30:Q35" si="83">$Q$5&amp;$Q$6&amp;AB30</f>
        <v>พฤษภาคมจ่าย41</v>
      </c>
      <c r="R30" s="71" t="str">
        <f t="shared" ref="R30:R35" si="84">$R$5&amp;$R$6&amp;AB30</f>
        <v>มิถุนายนรับ41</v>
      </c>
      <c r="S30" s="71" t="str">
        <f t="shared" ref="S30:S35" si="85">$S$5&amp;$S$6&amp;AB30</f>
        <v>มิถุนายนจ่าย41</v>
      </c>
      <c r="T30" s="71" t="str">
        <f t="shared" ref="T30:T35" si="86">$T$5&amp;$T$6&amp;AB30</f>
        <v>กรกฎาคมรับ41</v>
      </c>
      <c r="U30" s="71" t="str">
        <f t="shared" ref="U30:U35" si="87">$U$5&amp;$U$6&amp;AB30</f>
        <v>กรกฎาคมจ่าย41</v>
      </c>
      <c r="V30" s="71" t="str">
        <f t="shared" ref="V30:V35" si="88">$V$5&amp;$V$6&amp;AB30</f>
        <v>สิงหาคมรับ41</v>
      </c>
      <c r="W30" s="71" t="str">
        <f t="shared" ref="W30:W35" si="89">$W$5&amp;$W$6&amp;AB30</f>
        <v>สิงหาคมจ่าย41</v>
      </c>
      <c r="X30" s="71" t="str">
        <f t="shared" ref="X30:X35" si="90">$X$5&amp;$X$6&amp;AB30</f>
        <v>กันยายนรับ41</v>
      </c>
      <c r="Y30" s="71" t="str">
        <f t="shared" ref="Y30:Y35" si="91">$Y$5&amp;$Y$6&amp;AB30</f>
        <v>กันยายนจ่าย41</v>
      </c>
      <c r="Z30" s="71" t="str">
        <f t="shared" ref="Z30:Z35" si="92">$Z$6&amp;AB30</f>
        <v>รับ41</v>
      </c>
      <c r="AA30" s="71" t="str">
        <f t="shared" ref="AA30:AA35" si="93">$AA$6&amp;AB30</f>
        <v>จ่าย41</v>
      </c>
      <c r="AB30" s="76">
        <v>41</v>
      </c>
      <c r="AC30" s="77" t="s">
        <v>448</v>
      </c>
      <c r="AD30" s="28">
        <v>0</v>
      </c>
      <c r="AE30" s="116">
        <v>0</v>
      </c>
      <c r="AF30" s="25">
        <f>SUMIF('บันทึกการรับ-จ่ายแสตมป์'!$B$6:$B$20000,B30,'บันทึกการรับ-จ่ายแสตมป์'!$T$6:$T$20000)</f>
        <v>0</v>
      </c>
      <c r="AG30" s="25">
        <f>SUMIF('บันทึกการรับ-จ่ายแสตมป์'!$B$6:$B$20000,C30,'บันทึกการรับ-จ่ายแสตมป์'!$T$6:$T$20000)</f>
        <v>0</v>
      </c>
      <c r="AH30" s="25">
        <f>SUMIF('บันทึกการรับ-จ่ายแสตมป์'!$B$6:$B$20000,D30,'บันทึกการรับ-จ่ายแสตมป์'!$T$6:$T$20000)</f>
        <v>0</v>
      </c>
      <c r="AI30" s="25">
        <f>SUMIF('บันทึกการรับ-จ่ายแสตมป์'!$B$6:$B$20000,E30,'บันทึกการรับ-จ่ายแสตมป์'!$T$6:$T$20000)</f>
        <v>0</v>
      </c>
      <c r="AJ30" s="25">
        <f>SUMIF('บันทึกการรับ-จ่ายแสตมป์'!$B$6:$B$20000,F30,'บันทึกการรับ-จ่ายแสตมป์'!$T$6:$T$20000)</f>
        <v>0</v>
      </c>
      <c r="AK30" s="25">
        <f>SUMIF('บันทึกการรับ-จ่ายแสตมป์'!$B$6:$B$20000,G30,'บันทึกการรับ-จ่ายแสตมป์'!$T$6:$T$20000)</f>
        <v>0</v>
      </c>
      <c r="AL30" s="25">
        <f>SUMIF('บันทึกการรับ-จ่ายแสตมป์'!$B$6:$B$20000,H30,'บันทึกการรับ-จ่ายแสตมป์'!$T$6:$T$20000)</f>
        <v>0</v>
      </c>
      <c r="AM30" s="25">
        <f>SUMIF('บันทึกการรับ-จ่ายแสตมป์'!$B$6:$B$20000,I30,'บันทึกการรับ-จ่ายแสตมป์'!$T$6:$T$20000)</f>
        <v>0</v>
      </c>
      <c r="AN30" s="25">
        <f>SUMIF('บันทึกการรับ-จ่ายแสตมป์'!$B$6:$B$20000,J30,'บันทึกการรับ-จ่ายแสตมป์'!$T$6:$T$20000)</f>
        <v>0</v>
      </c>
      <c r="AO30" s="25">
        <f>SUMIF('บันทึกการรับ-จ่ายแสตมป์'!$B$6:$B$20000,K30,'บันทึกการรับ-จ่ายแสตมป์'!$T$6:$T$20000)</f>
        <v>0</v>
      </c>
      <c r="AP30" s="25">
        <f>SUMIF('บันทึกการรับ-จ่ายแสตมป์'!$B$6:$B$20000,L30,'บันทึกการรับ-จ่ายแสตมป์'!$T$6:$T$20000)</f>
        <v>0</v>
      </c>
      <c r="AQ30" s="25">
        <f>SUMIF('บันทึกการรับ-จ่ายแสตมป์'!$B$6:$B$20000,M30,'บันทึกการรับ-จ่ายแสตมป์'!$T$6:$T$20000)</f>
        <v>0</v>
      </c>
      <c r="AR30" s="25">
        <f>SUMIF('บันทึกการรับ-จ่ายแสตมป์'!$B$6:$B$20000,N30,'บันทึกการรับ-จ่ายแสตมป์'!$T$6:$T$20000)</f>
        <v>0</v>
      </c>
      <c r="AS30" s="25">
        <f>SUMIF('บันทึกการรับ-จ่ายแสตมป์'!$B$6:$B$20000,O30,'บันทึกการรับ-จ่ายแสตมป์'!$T$6:$T$20000)</f>
        <v>0</v>
      </c>
      <c r="AT30" s="25">
        <f>SUMIF('บันทึกการรับ-จ่ายแสตมป์'!$B$6:$B$20000,P30,'บันทึกการรับ-จ่ายแสตมป์'!$T$6:$T$20000)</f>
        <v>0</v>
      </c>
      <c r="AU30" s="25">
        <f>SUMIF('บันทึกการรับ-จ่ายแสตมป์'!$B$6:$B$20000,Q30,'บันทึกการรับ-จ่ายแสตมป์'!$T$6:$T$20000)</f>
        <v>0</v>
      </c>
      <c r="AV30" s="25">
        <f>SUMIF('บันทึกการรับ-จ่ายแสตมป์'!$B$6:$B$20000,R30,'บันทึกการรับ-จ่ายแสตมป์'!$T$6:$T$20000)</f>
        <v>0</v>
      </c>
      <c r="AW30" s="25">
        <f>SUMIF('บันทึกการรับ-จ่ายแสตมป์'!$B$6:$B$20000,S30,'บันทึกการรับ-จ่ายแสตมป์'!$T$6:$T$20000)</f>
        <v>0</v>
      </c>
      <c r="AX30" s="25">
        <f>SUMIF('บันทึกการรับ-จ่ายแสตมป์'!$B$6:$B$20000,T30,'บันทึกการรับ-จ่ายแสตมป์'!$T$6:$T$20000)</f>
        <v>0</v>
      </c>
      <c r="AY30" s="25">
        <f>SUMIF('บันทึกการรับ-จ่ายแสตมป์'!$B$6:$B$20000,U30,'บันทึกการรับ-จ่ายแสตมป์'!$T$6:$T$20000)</f>
        <v>0</v>
      </c>
      <c r="AZ30" s="25">
        <f>SUMIF('บันทึกการรับ-จ่ายแสตมป์'!$B$6:$B$20000,V30,'บันทึกการรับ-จ่ายแสตมป์'!$T$6:$T$20000)</f>
        <v>0</v>
      </c>
      <c r="BA30" s="25">
        <f>SUMIF('บันทึกการรับ-จ่ายแสตมป์'!$B$6:$B$20000,W30,'บันทึกการรับ-จ่ายแสตมป์'!$T$6:$T$20000)</f>
        <v>0</v>
      </c>
      <c r="BB30" s="25">
        <f>SUMIF('บันทึกการรับ-จ่ายแสตมป์'!$B$6:$B$20000,X30,'บันทึกการรับ-จ่ายแสตมป์'!$T$6:$T$20000)</f>
        <v>0</v>
      </c>
      <c r="BC30" s="25">
        <f>SUMIF('บันทึกการรับ-จ่ายแสตมป์'!$B$6:$B$20000,Y30,'บันทึกการรับ-จ่ายแสตมป์'!$T$6:$T$20000)</f>
        <v>0</v>
      </c>
      <c r="BD30" s="25">
        <f t="shared" ref="BD30:BD35" si="94">AF30+AH30+AJ30+AL30+AN30+AP30+AR30+AT30+AV30+AX30+AZ30+BB30</f>
        <v>0</v>
      </c>
      <c r="BE30" s="68">
        <f>SUMIF('บันทึกการรับ-จ่ายแสตมป์'!$D$6:$D$20000,Z30,'บันทึกการรับ-จ่ายแสตมป์'!$V$6:$V$20000)</f>
        <v>0</v>
      </c>
      <c r="BF30" s="25">
        <f t="shared" ref="BF30:BF35" si="95">AG30+AI30+AK30+AM30+AO30+AQ30+AS30+AU30+AW30+AY30+BA30+BC30</f>
        <v>0</v>
      </c>
      <c r="BG30" s="68">
        <f>SUMIF('บันทึกการรับ-จ่ายแสตมป์'!$D$6:$D$20000,AA30,'บันทึกการรับ-จ่ายแสตมป์'!$V$6:$V$20000)</f>
        <v>0</v>
      </c>
      <c r="BH30" s="25">
        <f t="shared" ref="BH30:BH35" si="96">AD30+BD30</f>
        <v>0</v>
      </c>
      <c r="BI30" s="68">
        <f t="shared" ref="BI30:BI35" si="97">AE30+BE30</f>
        <v>0</v>
      </c>
      <c r="BJ30" s="25">
        <f t="shared" ref="BJ30:BJ35" si="98">BF30</f>
        <v>0</v>
      </c>
      <c r="BK30" s="68">
        <f t="shared" ref="BK30:BK35" si="99">BG30</f>
        <v>0</v>
      </c>
      <c r="BL30" s="28">
        <f t="shared" ref="BL30:BL35" si="100">BH30-BJ30</f>
        <v>0</v>
      </c>
      <c r="BM30" s="25">
        <f t="shared" ref="BM30:BM35" si="101">BI30-BK30</f>
        <v>0</v>
      </c>
      <c r="BN30" s="25"/>
    </row>
    <row r="31" spans="1:66" ht="24" x14ac:dyDescent="0.55000000000000004">
      <c r="A31" s="7"/>
      <c r="B31" s="71" t="str">
        <f t="shared" si="68"/>
        <v>ตุลาคมรับ41.1</v>
      </c>
      <c r="C31" s="71" t="str">
        <f t="shared" si="69"/>
        <v>ตุลาคมจ่าย41.1</v>
      </c>
      <c r="D31" s="71" t="str">
        <f t="shared" si="70"/>
        <v>พฤศจิกายนรับ41.1</v>
      </c>
      <c r="E31" s="71" t="str">
        <f t="shared" si="71"/>
        <v>พฤศจิกายนจ่าย41.1</v>
      </c>
      <c r="F31" s="71" t="str">
        <f t="shared" si="72"/>
        <v>ธันวาคมรับ41.1</v>
      </c>
      <c r="G31" s="71" t="str">
        <f t="shared" si="73"/>
        <v>ธันวาคมจ่าย41.1</v>
      </c>
      <c r="H31" s="71" t="str">
        <f t="shared" si="74"/>
        <v>มกราคมรับ41.1</v>
      </c>
      <c r="I31" s="71" t="str">
        <f t="shared" si="75"/>
        <v>มกราคมจ่าย41.1</v>
      </c>
      <c r="J31" s="71" t="str">
        <f t="shared" si="76"/>
        <v>กุมภาพันธ์รับ41.1</v>
      </c>
      <c r="K31" s="71" t="str">
        <f t="shared" si="77"/>
        <v>กุมภาพันธ์จ่าย41.1</v>
      </c>
      <c r="L31" s="71" t="str">
        <f t="shared" si="78"/>
        <v>มีนาคมรับ41.1</v>
      </c>
      <c r="M31" s="71" t="str">
        <f t="shared" si="79"/>
        <v>มีนาคมจ่าย41.1</v>
      </c>
      <c r="N31" s="71" t="str">
        <f t="shared" si="80"/>
        <v>เมษายนรับ41.1</v>
      </c>
      <c r="O31" s="71" t="str">
        <f t="shared" si="81"/>
        <v>เมษายนจ่าย41.1</v>
      </c>
      <c r="P31" s="71" t="str">
        <f t="shared" si="82"/>
        <v>พฤษภาคมรับ41.1</v>
      </c>
      <c r="Q31" s="71" t="str">
        <f t="shared" si="83"/>
        <v>พฤษภาคมจ่าย41.1</v>
      </c>
      <c r="R31" s="71" t="str">
        <f t="shared" si="84"/>
        <v>มิถุนายนรับ41.1</v>
      </c>
      <c r="S31" s="71" t="str">
        <f t="shared" si="85"/>
        <v>มิถุนายนจ่าย41.1</v>
      </c>
      <c r="T31" s="71" t="str">
        <f t="shared" si="86"/>
        <v>กรกฎาคมรับ41.1</v>
      </c>
      <c r="U31" s="71" t="str">
        <f t="shared" si="87"/>
        <v>กรกฎาคมจ่าย41.1</v>
      </c>
      <c r="V31" s="71" t="str">
        <f t="shared" si="88"/>
        <v>สิงหาคมรับ41.1</v>
      </c>
      <c r="W31" s="71" t="str">
        <f t="shared" si="89"/>
        <v>สิงหาคมจ่าย41.1</v>
      </c>
      <c r="X31" s="71" t="str">
        <f t="shared" si="90"/>
        <v>กันยายนรับ41.1</v>
      </c>
      <c r="Y31" s="71" t="str">
        <f t="shared" si="91"/>
        <v>กันยายนจ่าย41.1</v>
      </c>
      <c r="Z31" s="71" t="str">
        <f t="shared" si="92"/>
        <v>รับ41.1</v>
      </c>
      <c r="AA31" s="71" t="str">
        <f t="shared" si="93"/>
        <v>จ่าย41.1</v>
      </c>
      <c r="AB31" s="76">
        <v>41.1</v>
      </c>
      <c r="AC31" s="77" t="s">
        <v>449</v>
      </c>
      <c r="AD31" s="28">
        <v>0</v>
      </c>
      <c r="AE31" s="116">
        <v>0</v>
      </c>
      <c r="AF31" s="25">
        <f>SUMIF('บันทึกการรับ-จ่ายแสตมป์'!$B$6:$B$20000,B31,'บันทึกการรับ-จ่ายแสตมป์'!$T$6:$T$20000)</f>
        <v>0</v>
      </c>
      <c r="AG31" s="25">
        <f>SUMIF('บันทึกการรับ-จ่ายแสตมป์'!$B$6:$B$20000,C31,'บันทึกการรับ-จ่ายแสตมป์'!$T$6:$T$20000)</f>
        <v>0</v>
      </c>
      <c r="AH31" s="25">
        <f>SUMIF('บันทึกการรับ-จ่ายแสตมป์'!$B$6:$B$20000,D31,'บันทึกการรับ-จ่ายแสตมป์'!$T$6:$T$20000)</f>
        <v>0</v>
      </c>
      <c r="AI31" s="25">
        <f>SUMIF('บันทึกการรับ-จ่ายแสตมป์'!$B$6:$B$20000,E31,'บันทึกการรับ-จ่ายแสตมป์'!$T$6:$T$20000)</f>
        <v>0</v>
      </c>
      <c r="AJ31" s="25">
        <f>SUMIF('บันทึกการรับ-จ่ายแสตมป์'!$B$6:$B$20000,F31,'บันทึกการรับ-จ่ายแสตมป์'!$T$6:$T$20000)</f>
        <v>0</v>
      </c>
      <c r="AK31" s="25">
        <f>SUMIF('บันทึกการรับ-จ่ายแสตมป์'!$B$6:$B$20000,G31,'บันทึกการรับ-จ่ายแสตมป์'!$T$6:$T$20000)</f>
        <v>0</v>
      </c>
      <c r="AL31" s="25">
        <f>SUMIF('บันทึกการรับ-จ่ายแสตมป์'!$B$6:$B$20000,H31,'บันทึกการรับ-จ่ายแสตมป์'!$T$6:$T$20000)</f>
        <v>0</v>
      </c>
      <c r="AM31" s="25">
        <f>SUMIF('บันทึกการรับ-จ่ายแสตมป์'!$B$6:$B$20000,I31,'บันทึกการรับ-จ่ายแสตมป์'!$T$6:$T$20000)</f>
        <v>0</v>
      </c>
      <c r="AN31" s="25">
        <f>SUMIF('บันทึกการรับ-จ่ายแสตมป์'!$B$6:$B$20000,J31,'บันทึกการรับ-จ่ายแสตมป์'!$T$6:$T$20000)</f>
        <v>0</v>
      </c>
      <c r="AO31" s="25">
        <f>SUMIF('บันทึกการรับ-จ่ายแสตมป์'!$B$6:$B$20000,K31,'บันทึกการรับ-จ่ายแสตมป์'!$T$6:$T$20000)</f>
        <v>0</v>
      </c>
      <c r="AP31" s="25">
        <f>SUMIF('บันทึกการรับ-จ่ายแสตมป์'!$B$6:$B$20000,L31,'บันทึกการรับ-จ่ายแสตมป์'!$T$6:$T$20000)</f>
        <v>0</v>
      </c>
      <c r="AQ31" s="25">
        <f>SUMIF('บันทึกการรับ-จ่ายแสตมป์'!$B$6:$B$20000,M31,'บันทึกการรับ-จ่ายแสตมป์'!$T$6:$T$20000)</f>
        <v>0</v>
      </c>
      <c r="AR31" s="25">
        <f>SUMIF('บันทึกการรับ-จ่ายแสตมป์'!$B$6:$B$20000,N31,'บันทึกการรับ-จ่ายแสตมป์'!$T$6:$T$20000)</f>
        <v>0</v>
      </c>
      <c r="AS31" s="25">
        <f>SUMIF('บันทึกการรับ-จ่ายแสตมป์'!$B$6:$B$20000,O31,'บันทึกการรับ-จ่ายแสตมป์'!$T$6:$T$20000)</f>
        <v>0</v>
      </c>
      <c r="AT31" s="25">
        <f>SUMIF('บันทึกการรับ-จ่ายแสตมป์'!$B$6:$B$20000,P31,'บันทึกการรับ-จ่ายแสตมป์'!$T$6:$T$20000)</f>
        <v>0</v>
      </c>
      <c r="AU31" s="25">
        <f>SUMIF('บันทึกการรับ-จ่ายแสตมป์'!$B$6:$B$20000,Q31,'บันทึกการรับ-จ่ายแสตมป์'!$T$6:$T$20000)</f>
        <v>0</v>
      </c>
      <c r="AV31" s="25">
        <f>SUMIF('บันทึกการรับ-จ่ายแสตมป์'!$B$6:$B$20000,R31,'บันทึกการรับ-จ่ายแสตมป์'!$T$6:$T$20000)</f>
        <v>0</v>
      </c>
      <c r="AW31" s="25">
        <f>SUMIF('บันทึกการรับ-จ่ายแสตมป์'!$B$6:$B$20000,S31,'บันทึกการรับ-จ่ายแสตมป์'!$T$6:$T$20000)</f>
        <v>0</v>
      </c>
      <c r="AX31" s="25">
        <f>SUMIF('บันทึกการรับ-จ่ายแสตมป์'!$B$6:$B$20000,T31,'บันทึกการรับ-จ่ายแสตมป์'!$T$6:$T$20000)</f>
        <v>0</v>
      </c>
      <c r="AY31" s="25">
        <f>SUMIF('บันทึกการรับ-จ่ายแสตมป์'!$B$6:$B$20000,U31,'บันทึกการรับ-จ่ายแสตมป์'!$T$6:$T$20000)</f>
        <v>0</v>
      </c>
      <c r="AZ31" s="25">
        <f>SUMIF('บันทึกการรับ-จ่ายแสตมป์'!$B$6:$B$20000,V31,'บันทึกการรับ-จ่ายแสตมป์'!$T$6:$T$20000)</f>
        <v>0</v>
      </c>
      <c r="BA31" s="25">
        <f>SUMIF('บันทึกการรับ-จ่ายแสตมป์'!$B$6:$B$20000,W31,'บันทึกการรับ-จ่ายแสตมป์'!$T$6:$T$20000)</f>
        <v>0</v>
      </c>
      <c r="BB31" s="25">
        <f>SUMIF('บันทึกการรับ-จ่ายแสตมป์'!$B$6:$B$20000,X31,'บันทึกการรับ-จ่ายแสตมป์'!$T$6:$T$20000)</f>
        <v>0</v>
      </c>
      <c r="BC31" s="25">
        <f>SUMIF('บันทึกการรับ-จ่ายแสตมป์'!$B$6:$B$20000,Y31,'บันทึกการรับ-จ่ายแสตมป์'!$T$6:$T$20000)</f>
        <v>0</v>
      </c>
      <c r="BD31" s="25">
        <f t="shared" si="94"/>
        <v>0</v>
      </c>
      <c r="BE31" s="68">
        <f>SUMIF('บันทึกการรับ-จ่ายแสตมป์'!$D$6:$D$20000,Z31,'บันทึกการรับ-จ่ายแสตมป์'!$V$6:$V$20000)</f>
        <v>0</v>
      </c>
      <c r="BF31" s="25">
        <f t="shared" si="95"/>
        <v>0</v>
      </c>
      <c r="BG31" s="68">
        <f>SUMIF('บันทึกการรับ-จ่ายแสตมป์'!$D$6:$D$20000,AA31,'บันทึกการรับ-จ่ายแสตมป์'!$V$6:$V$20000)</f>
        <v>0</v>
      </c>
      <c r="BH31" s="25">
        <f t="shared" si="96"/>
        <v>0</v>
      </c>
      <c r="BI31" s="68">
        <f t="shared" si="97"/>
        <v>0</v>
      </c>
      <c r="BJ31" s="25">
        <f t="shared" si="98"/>
        <v>0</v>
      </c>
      <c r="BK31" s="68">
        <f t="shared" si="99"/>
        <v>0</v>
      </c>
      <c r="BL31" s="28">
        <f t="shared" si="100"/>
        <v>0</v>
      </c>
      <c r="BM31" s="25">
        <f t="shared" si="101"/>
        <v>0</v>
      </c>
      <c r="BN31" s="25"/>
    </row>
    <row r="32" spans="1:66" ht="24" x14ac:dyDescent="0.55000000000000004">
      <c r="A32" s="7"/>
      <c r="B32" s="71" t="str">
        <f t="shared" si="68"/>
        <v>ตุลาคมรับ42</v>
      </c>
      <c r="C32" s="71" t="str">
        <f t="shared" si="69"/>
        <v>ตุลาคมจ่าย42</v>
      </c>
      <c r="D32" s="71" t="str">
        <f t="shared" si="70"/>
        <v>พฤศจิกายนรับ42</v>
      </c>
      <c r="E32" s="71" t="str">
        <f t="shared" si="71"/>
        <v>พฤศจิกายนจ่าย42</v>
      </c>
      <c r="F32" s="71" t="str">
        <f t="shared" si="72"/>
        <v>ธันวาคมรับ42</v>
      </c>
      <c r="G32" s="71" t="str">
        <f t="shared" si="73"/>
        <v>ธันวาคมจ่าย42</v>
      </c>
      <c r="H32" s="71" t="str">
        <f t="shared" si="74"/>
        <v>มกราคมรับ42</v>
      </c>
      <c r="I32" s="71" t="str">
        <f t="shared" si="75"/>
        <v>มกราคมจ่าย42</v>
      </c>
      <c r="J32" s="71" t="str">
        <f t="shared" si="76"/>
        <v>กุมภาพันธ์รับ42</v>
      </c>
      <c r="K32" s="71" t="str">
        <f t="shared" si="77"/>
        <v>กุมภาพันธ์จ่าย42</v>
      </c>
      <c r="L32" s="71" t="str">
        <f t="shared" si="78"/>
        <v>มีนาคมรับ42</v>
      </c>
      <c r="M32" s="71" t="str">
        <f t="shared" si="79"/>
        <v>มีนาคมจ่าย42</v>
      </c>
      <c r="N32" s="71" t="str">
        <f t="shared" si="80"/>
        <v>เมษายนรับ42</v>
      </c>
      <c r="O32" s="71" t="str">
        <f t="shared" si="81"/>
        <v>เมษายนจ่าย42</v>
      </c>
      <c r="P32" s="71" t="str">
        <f t="shared" si="82"/>
        <v>พฤษภาคมรับ42</v>
      </c>
      <c r="Q32" s="71" t="str">
        <f t="shared" si="83"/>
        <v>พฤษภาคมจ่าย42</v>
      </c>
      <c r="R32" s="71" t="str">
        <f t="shared" si="84"/>
        <v>มิถุนายนรับ42</v>
      </c>
      <c r="S32" s="71" t="str">
        <f t="shared" si="85"/>
        <v>มิถุนายนจ่าย42</v>
      </c>
      <c r="T32" s="71" t="str">
        <f t="shared" si="86"/>
        <v>กรกฎาคมรับ42</v>
      </c>
      <c r="U32" s="71" t="str">
        <f t="shared" si="87"/>
        <v>กรกฎาคมจ่าย42</v>
      </c>
      <c r="V32" s="71" t="str">
        <f t="shared" si="88"/>
        <v>สิงหาคมรับ42</v>
      </c>
      <c r="W32" s="71" t="str">
        <f t="shared" si="89"/>
        <v>สิงหาคมจ่าย42</v>
      </c>
      <c r="X32" s="71" t="str">
        <f t="shared" si="90"/>
        <v>กันยายนรับ42</v>
      </c>
      <c r="Y32" s="71" t="str">
        <f t="shared" si="91"/>
        <v>กันยายนจ่าย42</v>
      </c>
      <c r="Z32" s="71" t="str">
        <f t="shared" si="92"/>
        <v>รับ42</v>
      </c>
      <c r="AA32" s="71" t="str">
        <f t="shared" si="93"/>
        <v>จ่าย42</v>
      </c>
      <c r="AB32" s="76">
        <v>42</v>
      </c>
      <c r="AC32" s="77" t="s">
        <v>450</v>
      </c>
      <c r="AD32" s="28">
        <v>0</v>
      </c>
      <c r="AE32" s="116">
        <v>0</v>
      </c>
      <c r="AF32" s="25">
        <f>SUMIF('บันทึกการรับ-จ่ายแสตมป์'!$B$6:$B$20000,B32,'บันทึกการรับ-จ่ายแสตมป์'!$T$6:$T$20000)</f>
        <v>0</v>
      </c>
      <c r="AG32" s="25">
        <f>SUMIF('บันทึกการรับ-จ่ายแสตมป์'!$B$6:$B$20000,C32,'บันทึกการรับ-จ่ายแสตมป์'!$T$6:$T$20000)</f>
        <v>0</v>
      </c>
      <c r="AH32" s="25">
        <f>SUMIF('บันทึกการรับ-จ่ายแสตมป์'!$B$6:$B$20000,D32,'บันทึกการรับ-จ่ายแสตมป์'!$T$6:$T$20000)</f>
        <v>0</v>
      </c>
      <c r="AI32" s="25">
        <f>SUMIF('บันทึกการรับ-จ่ายแสตมป์'!$B$6:$B$20000,E32,'บันทึกการรับ-จ่ายแสตมป์'!$T$6:$T$20000)</f>
        <v>0</v>
      </c>
      <c r="AJ32" s="25">
        <f>SUMIF('บันทึกการรับ-จ่ายแสตมป์'!$B$6:$B$20000,F32,'บันทึกการรับ-จ่ายแสตมป์'!$T$6:$T$20000)</f>
        <v>0</v>
      </c>
      <c r="AK32" s="25">
        <f>SUMIF('บันทึกการรับ-จ่ายแสตมป์'!$B$6:$B$20000,G32,'บันทึกการรับ-จ่ายแสตมป์'!$T$6:$T$20000)</f>
        <v>0</v>
      </c>
      <c r="AL32" s="25">
        <f>SUMIF('บันทึกการรับ-จ่ายแสตมป์'!$B$6:$B$20000,H32,'บันทึกการรับ-จ่ายแสตมป์'!$T$6:$T$20000)</f>
        <v>0</v>
      </c>
      <c r="AM32" s="25">
        <f>SUMIF('บันทึกการรับ-จ่ายแสตมป์'!$B$6:$B$20000,I32,'บันทึกการรับ-จ่ายแสตมป์'!$T$6:$T$20000)</f>
        <v>0</v>
      </c>
      <c r="AN32" s="25">
        <f>SUMIF('บันทึกการรับ-จ่ายแสตมป์'!$B$6:$B$20000,J32,'บันทึกการรับ-จ่ายแสตมป์'!$T$6:$T$20000)</f>
        <v>0</v>
      </c>
      <c r="AO32" s="25">
        <f>SUMIF('บันทึกการรับ-จ่ายแสตมป์'!$B$6:$B$20000,K32,'บันทึกการรับ-จ่ายแสตมป์'!$T$6:$T$20000)</f>
        <v>0</v>
      </c>
      <c r="AP32" s="25">
        <f>SUMIF('บันทึกการรับ-จ่ายแสตมป์'!$B$6:$B$20000,L32,'บันทึกการรับ-จ่ายแสตมป์'!$T$6:$T$20000)</f>
        <v>0</v>
      </c>
      <c r="AQ32" s="25">
        <f>SUMIF('บันทึกการรับ-จ่ายแสตมป์'!$B$6:$B$20000,M32,'บันทึกการรับ-จ่ายแสตมป์'!$T$6:$T$20000)</f>
        <v>0</v>
      </c>
      <c r="AR32" s="25">
        <f>SUMIF('บันทึกการรับ-จ่ายแสตมป์'!$B$6:$B$20000,N32,'บันทึกการรับ-จ่ายแสตมป์'!$T$6:$T$20000)</f>
        <v>0</v>
      </c>
      <c r="AS32" s="25">
        <f>SUMIF('บันทึกการรับ-จ่ายแสตมป์'!$B$6:$B$20000,O32,'บันทึกการรับ-จ่ายแสตมป์'!$T$6:$T$20000)</f>
        <v>0</v>
      </c>
      <c r="AT32" s="25">
        <f>SUMIF('บันทึกการรับ-จ่ายแสตมป์'!$B$6:$B$20000,P32,'บันทึกการรับ-จ่ายแสตมป์'!$T$6:$T$20000)</f>
        <v>0</v>
      </c>
      <c r="AU32" s="25">
        <f>SUMIF('บันทึกการรับ-จ่ายแสตมป์'!$B$6:$B$20000,Q32,'บันทึกการรับ-จ่ายแสตมป์'!$T$6:$T$20000)</f>
        <v>0</v>
      </c>
      <c r="AV32" s="25">
        <f>SUMIF('บันทึกการรับ-จ่ายแสตมป์'!$B$6:$B$20000,R32,'บันทึกการรับ-จ่ายแสตมป์'!$T$6:$T$20000)</f>
        <v>0</v>
      </c>
      <c r="AW32" s="25">
        <f>SUMIF('บันทึกการรับ-จ่ายแสตมป์'!$B$6:$B$20000,S32,'บันทึกการรับ-จ่ายแสตมป์'!$T$6:$T$20000)</f>
        <v>0</v>
      </c>
      <c r="AX32" s="25">
        <f>SUMIF('บันทึกการรับ-จ่ายแสตมป์'!$B$6:$B$20000,T32,'บันทึกการรับ-จ่ายแสตมป์'!$T$6:$T$20000)</f>
        <v>0</v>
      </c>
      <c r="AY32" s="25">
        <f>SUMIF('บันทึกการรับ-จ่ายแสตมป์'!$B$6:$B$20000,U32,'บันทึกการรับ-จ่ายแสตมป์'!$T$6:$T$20000)</f>
        <v>0</v>
      </c>
      <c r="AZ32" s="25">
        <f>SUMIF('บันทึกการรับ-จ่ายแสตมป์'!$B$6:$B$20000,V32,'บันทึกการรับ-จ่ายแสตมป์'!$T$6:$T$20000)</f>
        <v>0</v>
      </c>
      <c r="BA32" s="25">
        <f>SUMIF('บันทึกการรับ-จ่ายแสตมป์'!$B$6:$B$20000,W32,'บันทึกการรับ-จ่ายแสตมป์'!$T$6:$T$20000)</f>
        <v>0</v>
      </c>
      <c r="BB32" s="25">
        <f>SUMIF('บันทึกการรับ-จ่ายแสตมป์'!$B$6:$B$20000,X32,'บันทึกการรับ-จ่ายแสตมป์'!$T$6:$T$20000)</f>
        <v>0</v>
      </c>
      <c r="BC32" s="25">
        <f>SUMIF('บันทึกการรับ-จ่ายแสตมป์'!$B$6:$B$20000,Y32,'บันทึกการรับ-จ่ายแสตมป์'!$T$6:$T$20000)</f>
        <v>0</v>
      </c>
      <c r="BD32" s="25">
        <f t="shared" si="94"/>
        <v>0</v>
      </c>
      <c r="BE32" s="68">
        <f>SUMIF('บันทึกการรับ-จ่ายแสตมป์'!$D$6:$D$20000,Z32,'บันทึกการรับ-จ่ายแสตมป์'!$V$6:$V$20000)</f>
        <v>0</v>
      </c>
      <c r="BF32" s="25">
        <f t="shared" si="95"/>
        <v>0</v>
      </c>
      <c r="BG32" s="68">
        <f>SUMIF('บันทึกการรับ-จ่ายแสตมป์'!$D$6:$D$20000,AA32,'บันทึกการรับ-จ่ายแสตมป์'!$V$6:$V$20000)</f>
        <v>0</v>
      </c>
      <c r="BH32" s="25">
        <f t="shared" si="96"/>
        <v>0</v>
      </c>
      <c r="BI32" s="68">
        <f t="shared" si="97"/>
        <v>0</v>
      </c>
      <c r="BJ32" s="25">
        <f t="shared" si="98"/>
        <v>0</v>
      </c>
      <c r="BK32" s="68">
        <f t="shared" si="99"/>
        <v>0</v>
      </c>
      <c r="BL32" s="28">
        <f t="shared" si="100"/>
        <v>0</v>
      </c>
      <c r="BM32" s="25">
        <f t="shared" si="101"/>
        <v>0</v>
      </c>
      <c r="BN32" s="25"/>
    </row>
    <row r="33" spans="1:66" ht="24" x14ac:dyDescent="0.55000000000000004">
      <c r="A33" s="7"/>
      <c r="B33" s="71" t="str">
        <f t="shared" si="68"/>
        <v>ตุลาคมรับ42.1</v>
      </c>
      <c r="C33" s="71" t="str">
        <f t="shared" si="69"/>
        <v>ตุลาคมจ่าย42.1</v>
      </c>
      <c r="D33" s="71" t="str">
        <f t="shared" si="70"/>
        <v>พฤศจิกายนรับ42.1</v>
      </c>
      <c r="E33" s="71" t="str">
        <f t="shared" si="71"/>
        <v>พฤศจิกายนจ่าย42.1</v>
      </c>
      <c r="F33" s="71" t="str">
        <f t="shared" si="72"/>
        <v>ธันวาคมรับ42.1</v>
      </c>
      <c r="G33" s="71" t="str">
        <f t="shared" si="73"/>
        <v>ธันวาคมจ่าย42.1</v>
      </c>
      <c r="H33" s="71" t="str">
        <f t="shared" si="74"/>
        <v>มกราคมรับ42.1</v>
      </c>
      <c r="I33" s="71" t="str">
        <f t="shared" si="75"/>
        <v>มกราคมจ่าย42.1</v>
      </c>
      <c r="J33" s="71" t="str">
        <f t="shared" si="76"/>
        <v>กุมภาพันธ์รับ42.1</v>
      </c>
      <c r="K33" s="71" t="str">
        <f t="shared" si="77"/>
        <v>กุมภาพันธ์จ่าย42.1</v>
      </c>
      <c r="L33" s="71" t="str">
        <f t="shared" si="78"/>
        <v>มีนาคมรับ42.1</v>
      </c>
      <c r="M33" s="71" t="str">
        <f t="shared" si="79"/>
        <v>มีนาคมจ่าย42.1</v>
      </c>
      <c r="N33" s="71" t="str">
        <f t="shared" si="80"/>
        <v>เมษายนรับ42.1</v>
      </c>
      <c r="O33" s="71" t="str">
        <f t="shared" si="81"/>
        <v>เมษายนจ่าย42.1</v>
      </c>
      <c r="P33" s="71" t="str">
        <f t="shared" si="82"/>
        <v>พฤษภาคมรับ42.1</v>
      </c>
      <c r="Q33" s="71" t="str">
        <f t="shared" si="83"/>
        <v>พฤษภาคมจ่าย42.1</v>
      </c>
      <c r="R33" s="71" t="str">
        <f t="shared" si="84"/>
        <v>มิถุนายนรับ42.1</v>
      </c>
      <c r="S33" s="71" t="str">
        <f t="shared" si="85"/>
        <v>มิถุนายนจ่าย42.1</v>
      </c>
      <c r="T33" s="71" t="str">
        <f t="shared" si="86"/>
        <v>กรกฎาคมรับ42.1</v>
      </c>
      <c r="U33" s="71" t="str">
        <f t="shared" si="87"/>
        <v>กรกฎาคมจ่าย42.1</v>
      </c>
      <c r="V33" s="71" t="str">
        <f t="shared" si="88"/>
        <v>สิงหาคมรับ42.1</v>
      </c>
      <c r="W33" s="71" t="str">
        <f t="shared" si="89"/>
        <v>สิงหาคมจ่าย42.1</v>
      </c>
      <c r="X33" s="71" t="str">
        <f t="shared" si="90"/>
        <v>กันยายนรับ42.1</v>
      </c>
      <c r="Y33" s="71" t="str">
        <f t="shared" si="91"/>
        <v>กันยายนจ่าย42.1</v>
      </c>
      <c r="Z33" s="71" t="str">
        <f t="shared" si="92"/>
        <v>รับ42.1</v>
      </c>
      <c r="AA33" s="71" t="str">
        <f t="shared" si="93"/>
        <v>จ่าย42.1</v>
      </c>
      <c r="AB33" s="76">
        <v>42.1</v>
      </c>
      <c r="AC33" s="77" t="s">
        <v>451</v>
      </c>
      <c r="AD33" s="28">
        <v>0</v>
      </c>
      <c r="AE33" s="116">
        <v>0</v>
      </c>
      <c r="AF33" s="25">
        <f>SUMIF('บันทึกการรับ-จ่ายแสตมป์'!$B$6:$B$20000,B33,'บันทึกการรับ-จ่ายแสตมป์'!$T$6:$T$20000)</f>
        <v>0</v>
      </c>
      <c r="AG33" s="25">
        <f>SUMIF('บันทึกการรับ-จ่ายแสตมป์'!$B$6:$B$20000,C33,'บันทึกการรับ-จ่ายแสตมป์'!$T$6:$T$20000)</f>
        <v>0</v>
      </c>
      <c r="AH33" s="25">
        <f>SUMIF('บันทึกการรับ-จ่ายแสตมป์'!$B$6:$B$20000,D33,'บันทึกการรับ-จ่ายแสตมป์'!$T$6:$T$20000)</f>
        <v>0</v>
      </c>
      <c r="AI33" s="25">
        <f>SUMIF('บันทึกการรับ-จ่ายแสตมป์'!$B$6:$B$20000,E33,'บันทึกการรับ-จ่ายแสตมป์'!$T$6:$T$20000)</f>
        <v>0</v>
      </c>
      <c r="AJ33" s="25">
        <f>SUMIF('บันทึกการรับ-จ่ายแสตมป์'!$B$6:$B$20000,F33,'บันทึกการรับ-จ่ายแสตมป์'!$T$6:$T$20000)</f>
        <v>0</v>
      </c>
      <c r="AK33" s="25">
        <f>SUMIF('บันทึกการรับ-จ่ายแสตมป์'!$B$6:$B$20000,G33,'บันทึกการรับ-จ่ายแสตมป์'!$T$6:$T$20000)</f>
        <v>0</v>
      </c>
      <c r="AL33" s="25">
        <f>SUMIF('บันทึกการรับ-จ่ายแสตมป์'!$B$6:$B$20000,H33,'บันทึกการรับ-จ่ายแสตมป์'!$T$6:$T$20000)</f>
        <v>0</v>
      </c>
      <c r="AM33" s="25">
        <f>SUMIF('บันทึกการรับ-จ่ายแสตมป์'!$B$6:$B$20000,I33,'บันทึกการรับ-จ่ายแสตมป์'!$T$6:$T$20000)</f>
        <v>0</v>
      </c>
      <c r="AN33" s="25">
        <f>SUMIF('บันทึกการรับ-จ่ายแสตมป์'!$B$6:$B$20000,J33,'บันทึกการรับ-จ่ายแสตมป์'!$T$6:$T$20000)</f>
        <v>0</v>
      </c>
      <c r="AO33" s="25">
        <f>SUMIF('บันทึกการรับ-จ่ายแสตมป์'!$B$6:$B$20000,K33,'บันทึกการรับ-จ่ายแสตมป์'!$T$6:$T$20000)</f>
        <v>0</v>
      </c>
      <c r="AP33" s="25">
        <f>SUMIF('บันทึกการรับ-จ่ายแสตมป์'!$B$6:$B$20000,L33,'บันทึกการรับ-จ่ายแสตมป์'!$T$6:$T$20000)</f>
        <v>0</v>
      </c>
      <c r="AQ33" s="25">
        <f>SUMIF('บันทึกการรับ-จ่ายแสตมป์'!$B$6:$B$20000,M33,'บันทึกการรับ-จ่ายแสตมป์'!$T$6:$T$20000)</f>
        <v>0</v>
      </c>
      <c r="AR33" s="25">
        <f>SUMIF('บันทึกการรับ-จ่ายแสตมป์'!$B$6:$B$20000,N33,'บันทึกการรับ-จ่ายแสตมป์'!$T$6:$T$20000)</f>
        <v>0</v>
      </c>
      <c r="AS33" s="25">
        <f>SUMIF('บันทึกการรับ-จ่ายแสตมป์'!$B$6:$B$20000,O33,'บันทึกการรับ-จ่ายแสตมป์'!$T$6:$T$20000)</f>
        <v>0</v>
      </c>
      <c r="AT33" s="25">
        <f>SUMIF('บันทึกการรับ-จ่ายแสตมป์'!$B$6:$B$20000,P33,'บันทึกการรับ-จ่ายแสตมป์'!$T$6:$T$20000)</f>
        <v>0</v>
      </c>
      <c r="AU33" s="25">
        <f>SUMIF('บันทึกการรับ-จ่ายแสตมป์'!$B$6:$B$20000,Q33,'บันทึกการรับ-จ่ายแสตมป์'!$T$6:$T$20000)</f>
        <v>0</v>
      </c>
      <c r="AV33" s="25">
        <f>SUMIF('บันทึกการรับ-จ่ายแสตมป์'!$B$6:$B$20000,R33,'บันทึกการรับ-จ่ายแสตมป์'!$T$6:$T$20000)</f>
        <v>0</v>
      </c>
      <c r="AW33" s="25">
        <f>SUMIF('บันทึกการรับ-จ่ายแสตมป์'!$B$6:$B$20000,S33,'บันทึกการรับ-จ่ายแสตมป์'!$T$6:$T$20000)</f>
        <v>0</v>
      </c>
      <c r="AX33" s="25">
        <f>SUMIF('บันทึกการรับ-จ่ายแสตมป์'!$B$6:$B$20000,T33,'บันทึกการรับ-จ่ายแสตมป์'!$T$6:$T$20000)</f>
        <v>0</v>
      </c>
      <c r="AY33" s="25">
        <f>SUMIF('บันทึกการรับ-จ่ายแสตมป์'!$B$6:$B$20000,U33,'บันทึกการรับ-จ่ายแสตมป์'!$T$6:$T$20000)</f>
        <v>0</v>
      </c>
      <c r="AZ33" s="25">
        <f>SUMIF('บันทึกการรับ-จ่ายแสตมป์'!$B$6:$B$20000,V33,'บันทึกการรับ-จ่ายแสตมป์'!$T$6:$T$20000)</f>
        <v>0</v>
      </c>
      <c r="BA33" s="25">
        <f>SUMIF('บันทึกการรับ-จ่ายแสตมป์'!$B$6:$B$20000,W33,'บันทึกการรับ-จ่ายแสตมป์'!$T$6:$T$20000)</f>
        <v>0</v>
      </c>
      <c r="BB33" s="25">
        <f>SUMIF('บันทึกการรับ-จ่ายแสตมป์'!$B$6:$B$20000,X33,'บันทึกการรับ-จ่ายแสตมป์'!$T$6:$T$20000)</f>
        <v>0</v>
      </c>
      <c r="BC33" s="25">
        <f>SUMIF('บันทึกการรับ-จ่ายแสตมป์'!$B$6:$B$20000,Y33,'บันทึกการรับ-จ่ายแสตมป์'!$T$6:$T$20000)</f>
        <v>0</v>
      </c>
      <c r="BD33" s="25">
        <f t="shared" si="94"/>
        <v>0</v>
      </c>
      <c r="BE33" s="68">
        <f>SUMIF('บันทึกการรับ-จ่ายแสตมป์'!$D$6:$D$20000,Z33,'บันทึกการรับ-จ่ายแสตมป์'!$V$6:$V$20000)</f>
        <v>0</v>
      </c>
      <c r="BF33" s="25">
        <f t="shared" si="95"/>
        <v>0</v>
      </c>
      <c r="BG33" s="68">
        <f>SUMIF('บันทึกการรับ-จ่ายแสตมป์'!$D$6:$D$20000,AA33,'บันทึกการรับ-จ่ายแสตมป์'!$V$6:$V$20000)</f>
        <v>0</v>
      </c>
      <c r="BH33" s="25">
        <f t="shared" si="96"/>
        <v>0</v>
      </c>
      <c r="BI33" s="68">
        <f t="shared" si="97"/>
        <v>0</v>
      </c>
      <c r="BJ33" s="25">
        <f t="shared" si="98"/>
        <v>0</v>
      </c>
      <c r="BK33" s="68">
        <f t="shared" si="99"/>
        <v>0</v>
      </c>
      <c r="BL33" s="28">
        <f t="shared" si="100"/>
        <v>0</v>
      </c>
      <c r="BM33" s="25">
        <f t="shared" si="101"/>
        <v>0</v>
      </c>
      <c r="BN33" s="25"/>
    </row>
    <row r="34" spans="1:66" ht="24" x14ac:dyDescent="0.55000000000000004">
      <c r="A34" s="7"/>
      <c r="B34" s="71" t="str">
        <f t="shared" si="68"/>
        <v>ตุลาคมรับ43</v>
      </c>
      <c r="C34" s="71" t="str">
        <f t="shared" si="69"/>
        <v>ตุลาคมจ่าย43</v>
      </c>
      <c r="D34" s="71" t="str">
        <f t="shared" si="70"/>
        <v>พฤศจิกายนรับ43</v>
      </c>
      <c r="E34" s="71" t="str">
        <f t="shared" si="71"/>
        <v>พฤศจิกายนจ่าย43</v>
      </c>
      <c r="F34" s="71" t="str">
        <f t="shared" si="72"/>
        <v>ธันวาคมรับ43</v>
      </c>
      <c r="G34" s="71" t="str">
        <f t="shared" si="73"/>
        <v>ธันวาคมจ่าย43</v>
      </c>
      <c r="H34" s="71" t="str">
        <f t="shared" si="74"/>
        <v>มกราคมรับ43</v>
      </c>
      <c r="I34" s="71" t="str">
        <f t="shared" si="75"/>
        <v>มกราคมจ่าย43</v>
      </c>
      <c r="J34" s="71" t="str">
        <f t="shared" si="76"/>
        <v>กุมภาพันธ์รับ43</v>
      </c>
      <c r="K34" s="71" t="str">
        <f t="shared" si="77"/>
        <v>กุมภาพันธ์จ่าย43</v>
      </c>
      <c r="L34" s="71" t="str">
        <f t="shared" si="78"/>
        <v>มีนาคมรับ43</v>
      </c>
      <c r="M34" s="71" t="str">
        <f t="shared" si="79"/>
        <v>มีนาคมจ่าย43</v>
      </c>
      <c r="N34" s="71" t="str">
        <f t="shared" si="80"/>
        <v>เมษายนรับ43</v>
      </c>
      <c r="O34" s="71" t="str">
        <f t="shared" si="81"/>
        <v>เมษายนจ่าย43</v>
      </c>
      <c r="P34" s="71" t="str">
        <f t="shared" si="82"/>
        <v>พฤษภาคมรับ43</v>
      </c>
      <c r="Q34" s="71" t="str">
        <f t="shared" si="83"/>
        <v>พฤษภาคมจ่าย43</v>
      </c>
      <c r="R34" s="71" t="str">
        <f t="shared" si="84"/>
        <v>มิถุนายนรับ43</v>
      </c>
      <c r="S34" s="71" t="str">
        <f t="shared" si="85"/>
        <v>มิถุนายนจ่าย43</v>
      </c>
      <c r="T34" s="71" t="str">
        <f t="shared" si="86"/>
        <v>กรกฎาคมรับ43</v>
      </c>
      <c r="U34" s="71" t="str">
        <f t="shared" si="87"/>
        <v>กรกฎาคมจ่าย43</v>
      </c>
      <c r="V34" s="71" t="str">
        <f t="shared" si="88"/>
        <v>สิงหาคมรับ43</v>
      </c>
      <c r="W34" s="71" t="str">
        <f t="shared" si="89"/>
        <v>สิงหาคมจ่าย43</v>
      </c>
      <c r="X34" s="71" t="str">
        <f t="shared" si="90"/>
        <v>กันยายนรับ43</v>
      </c>
      <c r="Y34" s="71" t="str">
        <f t="shared" si="91"/>
        <v>กันยายนจ่าย43</v>
      </c>
      <c r="Z34" s="71" t="str">
        <f t="shared" si="92"/>
        <v>รับ43</v>
      </c>
      <c r="AA34" s="71" t="str">
        <f t="shared" si="93"/>
        <v>จ่าย43</v>
      </c>
      <c r="AB34" s="76">
        <v>43</v>
      </c>
      <c r="AC34" s="77" t="s">
        <v>452</v>
      </c>
      <c r="AD34" s="28">
        <v>0</v>
      </c>
      <c r="AE34" s="116">
        <v>0</v>
      </c>
      <c r="AF34" s="25">
        <f>SUMIF('บันทึกการรับ-จ่ายแสตมป์'!$B$6:$B$20000,B34,'บันทึกการรับ-จ่ายแสตมป์'!$T$6:$T$20000)</f>
        <v>0</v>
      </c>
      <c r="AG34" s="25">
        <f>SUMIF('บันทึกการรับ-จ่ายแสตมป์'!$B$6:$B$20000,C34,'บันทึกการรับ-จ่ายแสตมป์'!$T$6:$T$20000)</f>
        <v>0</v>
      </c>
      <c r="AH34" s="25">
        <f>SUMIF('บันทึกการรับ-จ่ายแสตมป์'!$B$6:$B$20000,D34,'บันทึกการรับ-จ่ายแสตมป์'!$T$6:$T$20000)</f>
        <v>0</v>
      </c>
      <c r="AI34" s="25">
        <f>SUMIF('บันทึกการรับ-จ่ายแสตมป์'!$B$6:$B$20000,E34,'บันทึกการรับ-จ่ายแสตมป์'!$T$6:$T$20000)</f>
        <v>0</v>
      </c>
      <c r="AJ34" s="25">
        <f>SUMIF('บันทึกการรับ-จ่ายแสตมป์'!$B$6:$B$20000,F34,'บันทึกการรับ-จ่ายแสตมป์'!$T$6:$T$20000)</f>
        <v>0</v>
      </c>
      <c r="AK34" s="25">
        <f>SUMIF('บันทึกการรับ-จ่ายแสตมป์'!$B$6:$B$20000,G34,'บันทึกการรับ-จ่ายแสตมป์'!$T$6:$T$20000)</f>
        <v>0</v>
      </c>
      <c r="AL34" s="25">
        <f>SUMIF('บันทึกการรับ-จ่ายแสตมป์'!$B$6:$B$20000,H34,'บันทึกการรับ-จ่ายแสตมป์'!$T$6:$T$20000)</f>
        <v>0</v>
      </c>
      <c r="AM34" s="25">
        <f>SUMIF('บันทึกการรับ-จ่ายแสตมป์'!$B$6:$B$20000,I34,'บันทึกการรับ-จ่ายแสตมป์'!$T$6:$T$20000)</f>
        <v>0</v>
      </c>
      <c r="AN34" s="25">
        <f>SUMIF('บันทึกการรับ-จ่ายแสตมป์'!$B$6:$B$20000,J34,'บันทึกการรับ-จ่ายแสตมป์'!$T$6:$T$20000)</f>
        <v>0</v>
      </c>
      <c r="AO34" s="25">
        <f>SUMIF('บันทึกการรับ-จ่ายแสตมป์'!$B$6:$B$20000,K34,'บันทึกการรับ-จ่ายแสตมป์'!$T$6:$T$20000)</f>
        <v>0</v>
      </c>
      <c r="AP34" s="25">
        <f>SUMIF('บันทึกการรับ-จ่ายแสตมป์'!$B$6:$B$20000,L34,'บันทึกการรับ-จ่ายแสตมป์'!$T$6:$T$20000)</f>
        <v>0</v>
      </c>
      <c r="AQ34" s="25">
        <f>SUMIF('บันทึกการรับ-จ่ายแสตมป์'!$B$6:$B$20000,M34,'บันทึกการรับ-จ่ายแสตมป์'!$T$6:$T$20000)</f>
        <v>0</v>
      </c>
      <c r="AR34" s="25">
        <f>SUMIF('บันทึกการรับ-จ่ายแสตมป์'!$B$6:$B$20000,N34,'บันทึกการรับ-จ่ายแสตมป์'!$T$6:$T$20000)</f>
        <v>0</v>
      </c>
      <c r="AS34" s="25">
        <f>SUMIF('บันทึกการรับ-จ่ายแสตมป์'!$B$6:$B$20000,O34,'บันทึกการรับ-จ่ายแสตมป์'!$T$6:$T$20000)</f>
        <v>0</v>
      </c>
      <c r="AT34" s="25">
        <f>SUMIF('บันทึกการรับ-จ่ายแสตมป์'!$B$6:$B$20000,P34,'บันทึกการรับ-จ่ายแสตมป์'!$T$6:$T$20000)</f>
        <v>0</v>
      </c>
      <c r="AU34" s="25">
        <f>SUMIF('บันทึกการรับ-จ่ายแสตมป์'!$B$6:$B$20000,Q34,'บันทึกการรับ-จ่ายแสตมป์'!$T$6:$T$20000)</f>
        <v>0</v>
      </c>
      <c r="AV34" s="25">
        <f>SUMIF('บันทึกการรับ-จ่ายแสตมป์'!$B$6:$B$20000,R34,'บันทึกการรับ-จ่ายแสตมป์'!$T$6:$T$20000)</f>
        <v>0</v>
      </c>
      <c r="AW34" s="25">
        <f>SUMIF('บันทึกการรับ-จ่ายแสตมป์'!$B$6:$B$20000,S34,'บันทึกการรับ-จ่ายแสตมป์'!$T$6:$T$20000)</f>
        <v>0</v>
      </c>
      <c r="AX34" s="25">
        <f>SUMIF('บันทึกการรับ-จ่ายแสตมป์'!$B$6:$B$20000,T34,'บันทึกการรับ-จ่ายแสตมป์'!$T$6:$T$20000)</f>
        <v>0</v>
      </c>
      <c r="AY34" s="25">
        <f>SUMIF('บันทึกการรับ-จ่ายแสตมป์'!$B$6:$B$20000,U34,'บันทึกการรับ-จ่ายแสตมป์'!$T$6:$T$20000)</f>
        <v>0</v>
      </c>
      <c r="AZ34" s="25">
        <f>SUMIF('บันทึกการรับ-จ่ายแสตมป์'!$B$6:$B$20000,V34,'บันทึกการรับ-จ่ายแสตมป์'!$T$6:$T$20000)</f>
        <v>0</v>
      </c>
      <c r="BA34" s="25">
        <f>SUMIF('บันทึกการรับ-จ่ายแสตมป์'!$B$6:$B$20000,W34,'บันทึกการรับ-จ่ายแสตมป์'!$T$6:$T$20000)</f>
        <v>0</v>
      </c>
      <c r="BB34" s="25">
        <f>SUMIF('บันทึกการรับ-จ่ายแสตมป์'!$B$6:$B$20000,X34,'บันทึกการรับ-จ่ายแสตมป์'!$T$6:$T$20000)</f>
        <v>0</v>
      </c>
      <c r="BC34" s="25">
        <f>SUMIF('บันทึกการรับ-จ่ายแสตมป์'!$B$6:$B$20000,Y34,'บันทึกการรับ-จ่ายแสตมป์'!$T$6:$T$20000)</f>
        <v>0</v>
      </c>
      <c r="BD34" s="25">
        <f t="shared" si="94"/>
        <v>0</v>
      </c>
      <c r="BE34" s="68">
        <f>SUMIF('บันทึกการรับ-จ่ายแสตมป์'!$D$6:$D$20000,Z34,'บันทึกการรับ-จ่ายแสตมป์'!$V$6:$V$20000)</f>
        <v>0</v>
      </c>
      <c r="BF34" s="25">
        <f t="shared" si="95"/>
        <v>0</v>
      </c>
      <c r="BG34" s="68">
        <f>SUMIF('บันทึกการรับ-จ่ายแสตมป์'!$D$6:$D$20000,AA34,'บันทึกการรับ-จ่ายแสตมป์'!$V$6:$V$20000)</f>
        <v>0</v>
      </c>
      <c r="BH34" s="25">
        <f t="shared" si="96"/>
        <v>0</v>
      </c>
      <c r="BI34" s="68">
        <f t="shared" si="97"/>
        <v>0</v>
      </c>
      <c r="BJ34" s="25">
        <f t="shared" si="98"/>
        <v>0</v>
      </c>
      <c r="BK34" s="68">
        <f t="shared" si="99"/>
        <v>0</v>
      </c>
      <c r="BL34" s="28">
        <f t="shared" si="100"/>
        <v>0</v>
      </c>
      <c r="BM34" s="25">
        <f t="shared" si="101"/>
        <v>0</v>
      </c>
      <c r="BN34" s="25"/>
    </row>
    <row r="35" spans="1:66" ht="24" x14ac:dyDescent="0.55000000000000004">
      <c r="A35" s="7"/>
      <c r="B35" s="71" t="str">
        <f t="shared" si="68"/>
        <v>ตุลาคมรับ43.1</v>
      </c>
      <c r="C35" s="71" t="str">
        <f t="shared" si="69"/>
        <v>ตุลาคมจ่าย43.1</v>
      </c>
      <c r="D35" s="71" t="str">
        <f t="shared" si="70"/>
        <v>พฤศจิกายนรับ43.1</v>
      </c>
      <c r="E35" s="71" t="str">
        <f t="shared" si="71"/>
        <v>พฤศจิกายนจ่าย43.1</v>
      </c>
      <c r="F35" s="71" t="str">
        <f t="shared" si="72"/>
        <v>ธันวาคมรับ43.1</v>
      </c>
      <c r="G35" s="71" t="str">
        <f t="shared" si="73"/>
        <v>ธันวาคมจ่าย43.1</v>
      </c>
      <c r="H35" s="71" t="str">
        <f t="shared" si="74"/>
        <v>มกราคมรับ43.1</v>
      </c>
      <c r="I35" s="71" t="str">
        <f t="shared" si="75"/>
        <v>มกราคมจ่าย43.1</v>
      </c>
      <c r="J35" s="71" t="str">
        <f t="shared" si="76"/>
        <v>กุมภาพันธ์รับ43.1</v>
      </c>
      <c r="K35" s="71" t="str">
        <f t="shared" si="77"/>
        <v>กุมภาพันธ์จ่าย43.1</v>
      </c>
      <c r="L35" s="71" t="str">
        <f t="shared" si="78"/>
        <v>มีนาคมรับ43.1</v>
      </c>
      <c r="M35" s="71" t="str">
        <f t="shared" si="79"/>
        <v>มีนาคมจ่าย43.1</v>
      </c>
      <c r="N35" s="71" t="str">
        <f t="shared" si="80"/>
        <v>เมษายนรับ43.1</v>
      </c>
      <c r="O35" s="71" t="str">
        <f t="shared" si="81"/>
        <v>เมษายนจ่าย43.1</v>
      </c>
      <c r="P35" s="71" t="str">
        <f t="shared" si="82"/>
        <v>พฤษภาคมรับ43.1</v>
      </c>
      <c r="Q35" s="71" t="str">
        <f t="shared" si="83"/>
        <v>พฤษภาคมจ่าย43.1</v>
      </c>
      <c r="R35" s="71" t="str">
        <f t="shared" si="84"/>
        <v>มิถุนายนรับ43.1</v>
      </c>
      <c r="S35" s="71" t="str">
        <f t="shared" si="85"/>
        <v>มิถุนายนจ่าย43.1</v>
      </c>
      <c r="T35" s="71" t="str">
        <f t="shared" si="86"/>
        <v>กรกฎาคมรับ43.1</v>
      </c>
      <c r="U35" s="71" t="str">
        <f t="shared" si="87"/>
        <v>กรกฎาคมจ่าย43.1</v>
      </c>
      <c r="V35" s="71" t="str">
        <f t="shared" si="88"/>
        <v>สิงหาคมรับ43.1</v>
      </c>
      <c r="W35" s="71" t="str">
        <f t="shared" si="89"/>
        <v>สิงหาคมจ่าย43.1</v>
      </c>
      <c r="X35" s="71" t="str">
        <f t="shared" si="90"/>
        <v>กันยายนรับ43.1</v>
      </c>
      <c r="Y35" s="71" t="str">
        <f t="shared" si="91"/>
        <v>กันยายนจ่าย43.1</v>
      </c>
      <c r="Z35" s="71" t="str">
        <f t="shared" si="92"/>
        <v>รับ43.1</v>
      </c>
      <c r="AA35" s="71" t="str">
        <f t="shared" si="93"/>
        <v>จ่าย43.1</v>
      </c>
      <c r="AB35" s="76">
        <v>43.1</v>
      </c>
      <c r="AC35" s="77" t="s">
        <v>453</v>
      </c>
      <c r="AD35" s="28">
        <v>0</v>
      </c>
      <c r="AE35" s="116">
        <v>0</v>
      </c>
      <c r="AF35" s="25">
        <f>SUMIF('บันทึกการรับ-จ่ายแสตมป์'!$B$6:$B$20000,B35,'บันทึกการรับ-จ่ายแสตมป์'!$T$6:$T$20000)</f>
        <v>0</v>
      </c>
      <c r="AG35" s="25">
        <f>SUMIF('บันทึกการรับ-จ่ายแสตมป์'!$B$6:$B$20000,C35,'บันทึกการรับ-จ่ายแสตมป์'!$T$6:$T$20000)</f>
        <v>0</v>
      </c>
      <c r="AH35" s="25">
        <f>SUMIF('บันทึกการรับ-จ่ายแสตมป์'!$B$6:$B$20000,D35,'บันทึกการรับ-จ่ายแสตมป์'!$T$6:$T$20000)</f>
        <v>0</v>
      </c>
      <c r="AI35" s="25">
        <f>SUMIF('บันทึกการรับ-จ่ายแสตมป์'!$B$6:$B$20000,E35,'บันทึกการรับ-จ่ายแสตมป์'!$T$6:$T$20000)</f>
        <v>0</v>
      </c>
      <c r="AJ35" s="25">
        <f>SUMIF('บันทึกการรับ-จ่ายแสตมป์'!$B$6:$B$20000,F35,'บันทึกการรับ-จ่ายแสตมป์'!$T$6:$T$20000)</f>
        <v>0</v>
      </c>
      <c r="AK35" s="25">
        <f>SUMIF('บันทึกการรับ-จ่ายแสตมป์'!$B$6:$B$20000,G35,'บันทึกการรับ-จ่ายแสตมป์'!$T$6:$T$20000)</f>
        <v>0</v>
      </c>
      <c r="AL35" s="25">
        <f>SUMIF('บันทึกการรับ-จ่ายแสตมป์'!$B$6:$B$20000,H35,'บันทึกการรับ-จ่ายแสตมป์'!$T$6:$T$20000)</f>
        <v>0</v>
      </c>
      <c r="AM35" s="25">
        <f>SUMIF('บันทึกการรับ-จ่ายแสตมป์'!$B$6:$B$20000,I35,'บันทึกการรับ-จ่ายแสตมป์'!$T$6:$T$20000)</f>
        <v>0</v>
      </c>
      <c r="AN35" s="25">
        <f>SUMIF('บันทึกการรับ-จ่ายแสตมป์'!$B$6:$B$20000,J35,'บันทึกการรับ-จ่ายแสตมป์'!$T$6:$T$20000)</f>
        <v>0</v>
      </c>
      <c r="AO35" s="25">
        <f>SUMIF('บันทึกการรับ-จ่ายแสตมป์'!$B$6:$B$20000,K35,'บันทึกการรับ-จ่ายแสตมป์'!$T$6:$T$20000)</f>
        <v>0</v>
      </c>
      <c r="AP35" s="25">
        <f>SUMIF('บันทึกการรับ-จ่ายแสตมป์'!$B$6:$B$20000,L35,'บันทึกการรับ-จ่ายแสตมป์'!$T$6:$T$20000)</f>
        <v>0</v>
      </c>
      <c r="AQ35" s="25">
        <f>SUMIF('บันทึกการรับ-จ่ายแสตมป์'!$B$6:$B$20000,M35,'บันทึกการรับ-จ่ายแสตมป์'!$T$6:$T$20000)</f>
        <v>0</v>
      </c>
      <c r="AR35" s="25">
        <f>SUMIF('บันทึกการรับ-จ่ายแสตมป์'!$B$6:$B$20000,N35,'บันทึกการรับ-จ่ายแสตมป์'!$T$6:$T$20000)</f>
        <v>0</v>
      </c>
      <c r="AS35" s="25">
        <f>SUMIF('บันทึกการรับ-จ่ายแสตมป์'!$B$6:$B$20000,O35,'บันทึกการรับ-จ่ายแสตมป์'!$T$6:$T$20000)</f>
        <v>0</v>
      </c>
      <c r="AT35" s="25">
        <f>SUMIF('บันทึกการรับ-จ่ายแสตมป์'!$B$6:$B$20000,P35,'บันทึกการรับ-จ่ายแสตมป์'!$T$6:$T$20000)</f>
        <v>0</v>
      </c>
      <c r="AU35" s="25">
        <f>SUMIF('บันทึกการรับ-จ่ายแสตมป์'!$B$6:$B$20000,Q35,'บันทึกการรับ-จ่ายแสตมป์'!$T$6:$T$20000)</f>
        <v>0</v>
      </c>
      <c r="AV35" s="25">
        <f>SUMIF('บันทึกการรับ-จ่ายแสตมป์'!$B$6:$B$20000,R35,'บันทึกการรับ-จ่ายแสตมป์'!$T$6:$T$20000)</f>
        <v>0</v>
      </c>
      <c r="AW35" s="25">
        <f>SUMIF('บันทึกการรับ-จ่ายแสตมป์'!$B$6:$B$20000,S35,'บันทึกการรับ-จ่ายแสตมป์'!$T$6:$T$20000)</f>
        <v>0</v>
      </c>
      <c r="AX35" s="25">
        <f>SUMIF('บันทึกการรับ-จ่ายแสตมป์'!$B$6:$B$20000,T35,'บันทึกการรับ-จ่ายแสตมป์'!$T$6:$T$20000)</f>
        <v>0</v>
      </c>
      <c r="AY35" s="25">
        <f>SUMIF('บันทึกการรับ-จ่ายแสตมป์'!$B$6:$B$20000,U35,'บันทึกการรับ-จ่ายแสตมป์'!$T$6:$T$20000)</f>
        <v>0</v>
      </c>
      <c r="AZ35" s="25">
        <f>SUMIF('บันทึกการรับ-จ่ายแสตมป์'!$B$6:$B$20000,V35,'บันทึกการรับ-จ่ายแสตมป์'!$T$6:$T$20000)</f>
        <v>0</v>
      </c>
      <c r="BA35" s="25">
        <f>SUMIF('บันทึกการรับ-จ่ายแสตมป์'!$B$6:$B$20000,W35,'บันทึกการรับ-จ่ายแสตมป์'!$T$6:$T$20000)</f>
        <v>0</v>
      </c>
      <c r="BB35" s="25">
        <f>SUMIF('บันทึกการรับ-จ่ายแสตมป์'!$B$6:$B$20000,X35,'บันทึกการรับ-จ่ายแสตมป์'!$T$6:$T$20000)</f>
        <v>0</v>
      </c>
      <c r="BC35" s="25">
        <f>SUMIF('บันทึกการรับ-จ่ายแสตมป์'!$B$6:$B$20000,Y35,'บันทึกการรับ-จ่ายแสตมป์'!$T$6:$T$20000)</f>
        <v>0</v>
      </c>
      <c r="BD35" s="25">
        <f t="shared" si="94"/>
        <v>0</v>
      </c>
      <c r="BE35" s="68">
        <f>SUMIF('บันทึกการรับ-จ่ายแสตมป์'!$D$6:$D$20000,Z35,'บันทึกการรับ-จ่ายแสตมป์'!$V$6:$V$20000)</f>
        <v>0</v>
      </c>
      <c r="BF35" s="25">
        <f t="shared" si="95"/>
        <v>0</v>
      </c>
      <c r="BG35" s="68">
        <f>SUMIF('บันทึกการรับ-จ่ายแสตมป์'!$D$6:$D$20000,AA35,'บันทึกการรับ-จ่ายแสตมป์'!$V$6:$V$20000)</f>
        <v>0</v>
      </c>
      <c r="BH35" s="25">
        <f t="shared" si="96"/>
        <v>0</v>
      </c>
      <c r="BI35" s="68">
        <f t="shared" si="97"/>
        <v>0</v>
      </c>
      <c r="BJ35" s="25">
        <f t="shared" si="98"/>
        <v>0</v>
      </c>
      <c r="BK35" s="68">
        <f t="shared" si="99"/>
        <v>0</v>
      </c>
      <c r="BL35" s="28">
        <f t="shared" si="100"/>
        <v>0</v>
      </c>
      <c r="BM35" s="25">
        <f t="shared" si="101"/>
        <v>0</v>
      </c>
      <c r="BN35" s="25"/>
    </row>
    <row r="36" spans="1:66" ht="24" x14ac:dyDescent="0.55000000000000004">
      <c r="A36" s="90">
        <v>5</v>
      </c>
      <c r="B36" s="91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135" t="s">
        <v>454</v>
      </c>
      <c r="AC36" s="136"/>
      <c r="AD36" s="90"/>
      <c r="AE36" s="90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3"/>
      <c r="BJ36" s="92"/>
      <c r="BK36" s="93"/>
      <c r="BL36" s="94"/>
      <c r="BM36" s="92"/>
      <c r="BN36" s="92"/>
    </row>
    <row r="37" spans="1:66" ht="24" x14ac:dyDescent="0.55000000000000004">
      <c r="A37" s="7"/>
      <c r="B37" s="71" t="str">
        <f t="shared" ref="B37:B48" si="102">$B$5&amp;$B$6&amp;AB37</f>
        <v>ตุลาคมรับ51</v>
      </c>
      <c r="C37" s="71" t="str">
        <f t="shared" ref="C37:C48" si="103">$C$5&amp;$C$6&amp;AB37</f>
        <v>ตุลาคมจ่าย51</v>
      </c>
      <c r="D37" s="71" t="str">
        <f t="shared" ref="D37:D48" si="104">$D$5&amp;$D$6&amp;AB37</f>
        <v>พฤศจิกายนรับ51</v>
      </c>
      <c r="E37" s="71" t="str">
        <f t="shared" ref="E37:E48" si="105">$E$5&amp;$E$6&amp;AB37</f>
        <v>พฤศจิกายนจ่าย51</v>
      </c>
      <c r="F37" s="71" t="str">
        <f t="shared" ref="F37:F48" si="106">$F$5&amp;$F$6&amp;AB37</f>
        <v>ธันวาคมรับ51</v>
      </c>
      <c r="G37" s="71" t="str">
        <f t="shared" ref="G37:G48" si="107">$G$5&amp;$G$6&amp;AB37</f>
        <v>ธันวาคมจ่าย51</v>
      </c>
      <c r="H37" s="71" t="str">
        <f t="shared" ref="H37:H48" si="108">$H$5&amp;$H$6&amp;AB37</f>
        <v>มกราคมรับ51</v>
      </c>
      <c r="I37" s="71" t="str">
        <f t="shared" ref="I37:I48" si="109">$I$5&amp;$I$6&amp;AB37</f>
        <v>มกราคมจ่าย51</v>
      </c>
      <c r="J37" s="71" t="str">
        <f t="shared" ref="J37:J48" si="110">$J$5&amp;$J$6&amp;AB37</f>
        <v>กุมภาพันธ์รับ51</v>
      </c>
      <c r="K37" s="71" t="str">
        <f t="shared" ref="K37:K48" si="111">$K$5&amp;$K$6&amp;AB37</f>
        <v>กุมภาพันธ์จ่าย51</v>
      </c>
      <c r="L37" s="71" t="str">
        <f t="shared" ref="L37:L48" si="112">$L$5&amp;$L$6&amp;AB37</f>
        <v>มีนาคมรับ51</v>
      </c>
      <c r="M37" s="71" t="str">
        <f t="shared" ref="M37:M48" si="113">$M$5&amp;$M$6&amp;AB37</f>
        <v>มีนาคมจ่าย51</v>
      </c>
      <c r="N37" s="71" t="str">
        <f t="shared" ref="N37:N48" si="114">$N$5&amp;$N$6&amp;AB37</f>
        <v>เมษายนรับ51</v>
      </c>
      <c r="O37" s="71" t="str">
        <f t="shared" ref="O37:O48" si="115">$O$5&amp;$O$6&amp;AB37</f>
        <v>เมษายนจ่าย51</v>
      </c>
      <c r="P37" s="71" t="str">
        <f t="shared" ref="P37:P48" si="116">$P$5&amp;$P$6&amp;AB37</f>
        <v>พฤษภาคมรับ51</v>
      </c>
      <c r="Q37" s="71" t="str">
        <f t="shared" ref="Q37:Q48" si="117">$Q$5&amp;$Q$6&amp;AB37</f>
        <v>พฤษภาคมจ่าย51</v>
      </c>
      <c r="R37" s="71" t="str">
        <f t="shared" ref="R37:R48" si="118">$R$5&amp;$R$6&amp;AB37</f>
        <v>มิถุนายนรับ51</v>
      </c>
      <c r="S37" s="71" t="str">
        <f t="shared" ref="S37:S48" si="119">$S$5&amp;$S$6&amp;AB37</f>
        <v>มิถุนายนจ่าย51</v>
      </c>
      <c r="T37" s="71" t="str">
        <f t="shared" ref="T37:T48" si="120">$T$5&amp;$T$6&amp;AB37</f>
        <v>กรกฎาคมรับ51</v>
      </c>
      <c r="U37" s="71" t="str">
        <f t="shared" ref="U37:U48" si="121">$U$5&amp;$U$6&amp;AB37</f>
        <v>กรกฎาคมจ่าย51</v>
      </c>
      <c r="V37" s="71" t="str">
        <f t="shared" ref="V37:V48" si="122">$V$5&amp;$V$6&amp;AB37</f>
        <v>สิงหาคมรับ51</v>
      </c>
      <c r="W37" s="71" t="str">
        <f t="shared" ref="W37:W48" si="123">$W$5&amp;$W$6&amp;AB37</f>
        <v>สิงหาคมจ่าย51</v>
      </c>
      <c r="X37" s="71" t="str">
        <f t="shared" ref="X37:X48" si="124">$X$5&amp;$X$6&amp;AB37</f>
        <v>กันยายนรับ51</v>
      </c>
      <c r="Y37" s="71" t="str">
        <f t="shared" ref="Y37:Y48" si="125">$Y$5&amp;$Y$6&amp;AB37</f>
        <v>กันยายนจ่าย51</v>
      </c>
      <c r="Z37" s="71" t="str">
        <f t="shared" ref="Z37:Z48" si="126">$Z$6&amp;AB37</f>
        <v>รับ51</v>
      </c>
      <c r="AA37" s="71" t="str">
        <f t="shared" ref="AA37:AA48" si="127">$AA$6&amp;AB37</f>
        <v>จ่าย51</v>
      </c>
      <c r="AB37" s="76">
        <v>51</v>
      </c>
      <c r="AC37" s="77" t="s">
        <v>455</v>
      </c>
      <c r="AD37" s="28">
        <v>0</v>
      </c>
      <c r="AE37" s="116">
        <v>0</v>
      </c>
      <c r="AF37" s="25">
        <f>SUMIF('บันทึกการรับ-จ่ายแสตมป์'!$B$6:$B$20000,B37,'บันทึกการรับ-จ่ายแสตมป์'!$T$6:$T$20000)</f>
        <v>0</v>
      </c>
      <c r="AG37" s="25">
        <f>SUMIF('บันทึกการรับ-จ่ายแสตมป์'!$B$6:$B$20000,C37,'บันทึกการรับ-จ่ายแสตมป์'!$T$6:$T$20000)</f>
        <v>0</v>
      </c>
      <c r="AH37" s="25">
        <f>SUMIF('บันทึกการรับ-จ่ายแสตมป์'!$B$6:$B$20000,D37,'บันทึกการรับ-จ่ายแสตมป์'!$T$6:$T$20000)</f>
        <v>0</v>
      </c>
      <c r="AI37" s="25">
        <f>SUMIF('บันทึกการรับ-จ่ายแสตมป์'!$B$6:$B$20000,E37,'บันทึกการรับ-จ่ายแสตมป์'!$T$6:$T$20000)</f>
        <v>0</v>
      </c>
      <c r="AJ37" s="25">
        <f>SUMIF('บันทึกการรับ-จ่ายแสตมป์'!$B$6:$B$20000,F37,'บันทึกการรับ-จ่ายแสตมป์'!$T$6:$T$20000)</f>
        <v>0</v>
      </c>
      <c r="AK37" s="25">
        <f>SUMIF('บันทึกการรับ-จ่ายแสตมป์'!$B$6:$B$20000,G37,'บันทึกการรับ-จ่ายแสตมป์'!$T$6:$T$20000)</f>
        <v>0</v>
      </c>
      <c r="AL37" s="25">
        <f>SUMIF('บันทึกการรับ-จ่ายแสตมป์'!$B$6:$B$20000,H37,'บันทึกการรับ-จ่ายแสตมป์'!$T$6:$T$20000)</f>
        <v>0</v>
      </c>
      <c r="AM37" s="25">
        <f>SUMIF('บันทึกการรับ-จ่ายแสตมป์'!$B$6:$B$20000,I37,'บันทึกการรับ-จ่ายแสตมป์'!$T$6:$T$20000)</f>
        <v>0</v>
      </c>
      <c r="AN37" s="25">
        <f>SUMIF('บันทึกการรับ-จ่ายแสตมป์'!$B$6:$B$20000,J37,'บันทึกการรับ-จ่ายแสตมป์'!$T$6:$T$20000)</f>
        <v>0</v>
      </c>
      <c r="AO37" s="25">
        <f>SUMIF('บันทึกการรับ-จ่ายแสตมป์'!$B$6:$B$20000,K37,'บันทึกการรับ-จ่ายแสตมป์'!$T$6:$T$20000)</f>
        <v>0</v>
      </c>
      <c r="AP37" s="25">
        <f>SUMIF('บันทึกการรับ-จ่ายแสตมป์'!$B$6:$B$20000,L37,'บันทึกการรับ-จ่ายแสตมป์'!$T$6:$T$20000)</f>
        <v>0</v>
      </c>
      <c r="AQ37" s="25">
        <f>SUMIF('บันทึกการรับ-จ่ายแสตมป์'!$B$6:$B$20000,M37,'บันทึกการรับ-จ่ายแสตมป์'!$T$6:$T$20000)</f>
        <v>0</v>
      </c>
      <c r="AR37" s="25">
        <f>SUMIF('บันทึกการรับ-จ่ายแสตมป์'!$B$6:$B$20000,N37,'บันทึกการรับ-จ่ายแสตมป์'!$T$6:$T$20000)</f>
        <v>0</v>
      </c>
      <c r="AS37" s="25">
        <f>SUMIF('บันทึกการรับ-จ่ายแสตมป์'!$B$6:$B$20000,O37,'บันทึกการรับ-จ่ายแสตมป์'!$T$6:$T$20000)</f>
        <v>0</v>
      </c>
      <c r="AT37" s="25">
        <f>SUMIF('บันทึกการรับ-จ่ายแสตมป์'!$B$6:$B$20000,P37,'บันทึกการรับ-จ่ายแสตมป์'!$T$6:$T$20000)</f>
        <v>0</v>
      </c>
      <c r="AU37" s="25">
        <f>SUMIF('บันทึกการรับ-จ่ายแสตมป์'!$B$6:$B$20000,Q37,'บันทึกการรับ-จ่ายแสตมป์'!$T$6:$T$20000)</f>
        <v>0</v>
      </c>
      <c r="AV37" s="25">
        <f>SUMIF('บันทึกการรับ-จ่ายแสตมป์'!$B$6:$B$20000,R37,'บันทึกการรับ-จ่ายแสตมป์'!$T$6:$T$20000)</f>
        <v>0</v>
      </c>
      <c r="AW37" s="25">
        <f>SUMIF('บันทึกการรับ-จ่ายแสตมป์'!$B$6:$B$20000,S37,'บันทึกการรับ-จ่ายแสตมป์'!$T$6:$T$20000)</f>
        <v>0</v>
      </c>
      <c r="AX37" s="25">
        <f>SUMIF('บันทึกการรับ-จ่ายแสตมป์'!$B$6:$B$20000,T37,'บันทึกการรับ-จ่ายแสตมป์'!$T$6:$T$20000)</f>
        <v>0</v>
      </c>
      <c r="AY37" s="25">
        <f>SUMIF('บันทึกการรับ-จ่ายแสตมป์'!$B$6:$B$20000,U37,'บันทึกการรับ-จ่ายแสตมป์'!$T$6:$T$20000)</f>
        <v>0</v>
      </c>
      <c r="AZ37" s="25">
        <f>SUMIF('บันทึกการรับ-จ่ายแสตมป์'!$B$6:$B$20000,V37,'บันทึกการรับ-จ่ายแสตมป์'!$T$6:$T$20000)</f>
        <v>0</v>
      </c>
      <c r="BA37" s="25">
        <f>SUMIF('บันทึกการรับ-จ่ายแสตมป์'!$B$6:$B$20000,W37,'บันทึกการรับ-จ่ายแสตมป์'!$T$6:$T$20000)</f>
        <v>0</v>
      </c>
      <c r="BB37" s="25">
        <f>SUMIF('บันทึกการรับ-จ่ายแสตมป์'!$B$6:$B$20000,X37,'บันทึกการรับ-จ่ายแสตมป์'!$T$6:$T$20000)</f>
        <v>0</v>
      </c>
      <c r="BC37" s="25">
        <f>SUMIF('บันทึกการรับ-จ่ายแสตมป์'!$B$6:$B$20000,Y37,'บันทึกการรับ-จ่ายแสตมป์'!$T$6:$T$20000)</f>
        <v>0</v>
      </c>
      <c r="BD37" s="25">
        <f t="shared" ref="BD37:BD48" si="128">AF37+AH37+AJ37+AL37+AN37+AP37+AR37+AT37+AV37+AX37+AZ37+BB37</f>
        <v>0</v>
      </c>
      <c r="BE37" s="68">
        <f>SUMIF('บันทึกการรับ-จ่ายแสตมป์'!$D$6:$D$20000,Z37,'บันทึกการรับ-จ่ายแสตมป์'!$V$6:$V$20000)</f>
        <v>0</v>
      </c>
      <c r="BF37" s="25">
        <f t="shared" ref="BF37:BF48" si="129">AG37+AI37+AK37+AM37+AO37+AQ37+AS37+AU37+AW37+AY37+BA37+BC37</f>
        <v>0</v>
      </c>
      <c r="BG37" s="68">
        <f>SUMIF('บันทึกการรับ-จ่ายแสตมป์'!$D$6:$D$20000,AA37,'บันทึกการรับ-จ่ายแสตมป์'!$V$6:$V$20000)</f>
        <v>0</v>
      </c>
      <c r="BH37" s="25">
        <f t="shared" ref="BH37:BH48" si="130">AD37+BD37</f>
        <v>0</v>
      </c>
      <c r="BI37" s="68">
        <f t="shared" ref="BI37:BI48" si="131">AE37+BE37</f>
        <v>0</v>
      </c>
      <c r="BJ37" s="25">
        <f t="shared" ref="BJ37:BJ48" si="132">BF37</f>
        <v>0</v>
      </c>
      <c r="BK37" s="68">
        <f t="shared" ref="BK37:BK48" si="133">BG37</f>
        <v>0</v>
      </c>
      <c r="BL37" s="28">
        <f t="shared" ref="BL37:BL48" si="134">BH37-BJ37</f>
        <v>0</v>
      </c>
      <c r="BM37" s="25">
        <f t="shared" ref="BM37:BM48" si="135">BI37-BK37</f>
        <v>0</v>
      </c>
      <c r="BN37" s="25"/>
    </row>
    <row r="38" spans="1:66" ht="24" x14ac:dyDescent="0.55000000000000004">
      <c r="A38" s="7"/>
      <c r="B38" s="71" t="str">
        <f t="shared" si="102"/>
        <v>ตุลาคมรับ51.1</v>
      </c>
      <c r="C38" s="71" t="str">
        <f t="shared" si="103"/>
        <v>ตุลาคมจ่าย51.1</v>
      </c>
      <c r="D38" s="71" t="str">
        <f t="shared" si="104"/>
        <v>พฤศจิกายนรับ51.1</v>
      </c>
      <c r="E38" s="71" t="str">
        <f t="shared" si="105"/>
        <v>พฤศจิกายนจ่าย51.1</v>
      </c>
      <c r="F38" s="71" t="str">
        <f t="shared" si="106"/>
        <v>ธันวาคมรับ51.1</v>
      </c>
      <c r="G38" s="71" t="str">
        <f t="shared" si="107"/>
        <v>ธันวาคมจ่าย51.1</v>
      </c>
      <c r="H38" s="71" t="str">
        <f t="shared" si="108"/>
        <v>มกราคมรับ51.1</v>
      </c>
      <c r="I38" s="71" t="str">
        <f t="shared" si="109"/>
        <v>มกราคมจ่าย51.1</v>
      </c>
      <c r="J38" s="71" t="str">
        <f t="shared" si="110"/>
        <v>กุมภาพันธ์รับ51.1</v>
      </c>
      <c r="K38" s="71" t="str">
        <f t="shared" si="111"/>
        <v>กุมภาพันธ์จ่าย51.1</v>
      </c>
      <c r="L38" s="71" t="str">
        <f t="shared" si="112"/>
        <v>มีนาคมรับ51.1</v>
      </c>
      <c r="M38" s="71" t="str">
        <f t="shared" si="113"/>
        <v>มีนาคมจ่าย51.1</v>
      </c>
      <c r="N38" s="71" t="str">
        <f t="shared" si="114"/>
        <v>เมษายนรับ51.1</v>
      </c>
      <c r="O38" s="71" t="str">
        <f t="shared" si="115"/>
        <v>เมษายนจ่าย51.1</v>
      </c>
      <c r="P38" s="71" t="str">
        <f t="shared" si="116"/>
        <v>พฤษภาคมรับ51.1</v>
      </c>
      <c r="Q38" s="71" t="str">
        <f t="shared" si="117"/>
        <v>พฤษภาคมจ่าย51.1</v>
      </c>
      <c r="R38" s="71" t="str">
        <f t="shared" si="118"/>
        <v>มิถุนายนรับ51.1</v>
      </c>
      <c r="S38" s="71" t="str">
        <f t="shared" si="119"/>
        <v>มิถุนายนจ่าย51.1</v>
      </c>
      <c r="T38" s="71" t="str">
        <f t="shared" si="120"/>
        <v>กรกฎาคมรับ51.1</v>
      </c>
      <c r="U38" s="71" t="str">
        <f t="shared" si="121"/>
        <v>กรกฎาคมจ่าย51.1</v>
      </c>
      <c r="V38" s="71" t="str">
        <f t="shared" si="122"/>
        <v>สิงหาคมรับ51.1</v>
      </c>
      <c r="W38" s="71" t="str">
        <f t="shared" si="123"/>
        <v>สิงหาคมจ่าย51.1</v>
      </c>
      <c r="X38" s="71" t="str">
        <f t="shared" si="124"/>
        <v>กันยายนรับ51.1</v>
      </c>
      <c r="Y38" s="71" t="str">
        <f t="shared" si="125"/>
        <v>กันยายนจ่าย51.1</v>
      </c>
      <c r="Z38" s="71" t="str">
        <f t="shared" si="126"/>
        <v>รับ51.1</v>
      </c>
      <c r="AA38" s="71" t="str">
        <f t="shared" si="127"/>
        <v>จ่าย51.1</v>
      </c>
      <c r="AB38" s="76">
        <v>51.1</v>
      </c>
      <c r="AC38" s="77" t="s">
        <v>456</v>
      </c>
      <c r="AD38" s="28">
        <v>0</v>
      </c>
      <c r="AE38" s="116">
        <v>0</v>
      </c>
      <c r="AF38" s="25">
        <f>SUMIF('บันทึกการรับ-จ่ายแสตมป์'!$B$6:$B$20000,B38,'บันทึกการรับ-จ่ายแสตมป์'!$T$6:$T$20000)</f>
        <v>0</v>
      </c>
      <c r="AG38" s="25">
        <f>SUMIF('บันทึกการรับ-จ่ายแสตมป์'!$B$6:$B$20000,C38,'บันทึกการรับ-จ่ายแสตมป์'!$T$6:$T$20000)</f>
        <v>0</v>
      </c>
      <c r="AH38" s="25">
        <f>SUMIF('บันทึกการรับ-จ่ายแสตมป์'!$B$6:$B$20000,D38,'บันทึกการรับ-จ่ายแสตมป์'!$T$6:$T$20000)</f>
        <v>0</v>
      </c>
      <c r="AI38" s="25">
        <f>SUMIF('บันทึกการรับ-จ่ายแสตมป์'!$B$6:$B$20000,E38,'บันทึกการรับ-จ่ายแสตมป์'!$T$6:$T$20000)</f>
        <v>0</v>
      </c>
      <c r="AJ38" s="25">
        <f>SUMIF('บันทึกการรับ-จ่ายแสตมป์'!$B$6:$B$20000,F38,'บันทึกการรับ-จ่ายแสตมป์'!$T$6:$T$20000)</f>
        <v>0</v>
      </c>
      <c r="AK38" s="25">
        <f>SUMIF('บันทึกการรับ-จ่ายแสตมป์'!$B$6:$B$20000,G38,'บันทึกการรับ-จ่ายแสตมป์'!$T$6:$T$20000)</f>
        <v>0</v>
      </c>
      <c r="AL38" s="25">
        <f>SUMIF('บันทึกการรับ-จ่ายแสตมป์'!$B$6:$B$20000,H38,'บันทึกการรับ-จ่ายแสตมป์'!$T$6:$T$20000)</f>
        <v>0</v>
      </c>
      <c r="AM38" s="25">
        <f>SUMIF('บันทึกการรับ-จ่ายแสตมป์'!$B$6:$B$20000,I38,'บันทึกการรับ-จ่ายแสตมป์'!$T$6:$T$20000)</f>
        <v>0</v>
      </c>
      <c r="AN38" s="25">
        <f>SUMIF('บันทึกการรับ-จ่ายแสตมป์'!$B$6:$B$20000,J38,'บันทึกการรับ-จ่ายแสตมป์'!$T$6:$T$20000)</f>
        <v>0</v>
      </c>
      <c r="AO38" s="25">
        <f>SUMIF('บันทึกการรับ-จ่ายแสตมป์'!$B$6:$B$20000,K38,'บันทึกการรับ-จ่ายแสตมป์'!$T$6:$T$20000)</f>
        <v>0</v>
      </c>
      <c r="AP38" s="25">
        <f>SUMIF('บันทึกการรับ-จ่ายแสตมป์'!$B$6:$B$20000,L38,'บันทึกการรับ-จ่ายแสตมป์'!$T$6:$T$20000)</f>
        <v>0</v>
      </c>
      <c r="AQ38" s="25">
        <f>SUMIF('บันทึกการรับ-จ่ายแสตมป์'!$B$6:$B$20000,M38,'บันทึกการรับ-จ่ายแสตมป์'!$T$6:$T$20000)</f>
        <v>0</v>
      </c>
      <c r="AR38" s="25">
        <f>SUMIF('บันทึกการรับ-จ่ายแสตมป์'!$B$6:$B$20000,N38,'บันทึกการรับ-จ่ายแสตมป์'!$T$6:$T$20000)</f>
        <v>0</v>
      </c>
      <c r="AS38" s="25">
        <f>SUMIF('บันทึกการรับ-จ่ายแสตมป์'!$B$6:$B$20000,O38,'บันทึกการรับ-จ่ายแสตมป์'!$T$6:$T$20000)</f>
        <v>0</v>
      </c>
      <c r="AT38" s="25">
        <f>SUMIF('บันทึกการรับ-จ่ายแสตมป์'!$B$6:$B$20000,P38,'บันทึกการรับ-จ่ายแสตมป์'!$T$6:$T$20000)</f>
        <v>0</v>
      </c>
      <c r="AU38" s="25">
        <f>SUMIF('บันทึกการรับ-จ่ายแสตมป์'!$B$6:$B$20000,Q38,'บันทึกการรับ-จ่ายแสตมป์'!$T$6:$T$20000)</f>
        <v>0</v>
      </c>
      <c r="AV38" s="25">
        <f>SUMIF('บันทึกการรับ-จ่ายแสตมป์'!$B$6:$B$20000,R38,'บันทึกการรับ-จ่ายแสตมป์'!$T$6:$T$20000)</f>
        <v>0</v>
      </c>
      <c r="AW38" s="25">
        <f>SUMIF('บันทึกการรับ-จ่ายแสตมป์'!$B$6:$B$20000,S38,'บันทึกการรับ-จ่ายแสตมป์'!$T$6:$T$20000)</f>
        <v>0</v>
      </c>
      <c r="AX38" s="25">
        <f>SUMIF('บันทึกการรับ-จ่ายแสตมป์'!$B$6:$B$20000,T38,'บันทึกการรับ-จ่ายแสตมป์'!$T$6:$T$20000)</f>
        <v>0</v>
      </c>
      <c r="AY38" s="25">
        <f>SUMIF('บันทึกการรับ-จ่ายแสตมป์'!$B$6:$B$20000,U38,'บันทึกการรับ-จ่ายแสตมป์'!$T$6:$T$20000)</f>
        <v>0</v>
      </c>
      <c r="AZ38" s="25">
        <f>SUMIF('บันทึกการรับ-จ่ายแสตมป์'!$B$6:$B$20000,V38,'บันทึกการรับ-จ่ายแสตมป์'!$T$6:$T$20000)</f>
        <v>0</v>
      </c>
      <c r="BA38" s="25">
        <f>SUMIF('บันทึกการรับ-จ่ายแสตมป์'!$B$6:$B$20000,W38,'บันทึกการรับ-จ่ายแสตมป์'!$T$6:$T$20000)</f>
        <v>0</v>
      </c>
      <c r="BB38" s="25">
        <f>SUMIF('บันทึกการรับ-จ่ายแสตมป์'!$B$6:$B$20000,X38,'บันทึกการรับ-จ่ายแสตมป์'!$T$6:$T$20000)</f>
        <v>0</v>
      </c>
      <c r="BC38" s="25">
        <f>SUMIF('บันทึกการรับ-จ่ายแสตมป์'!$B$6:$B$20000,Y38,'บันทึกการรับ-จ่ายแสตมป์'!$T$6:$T$20000)</f>
        <v>0</v>
      </c>
      <c r="BD38" s="25">
        <f t="shared" si="128"/>
        <v>0</v>
      </c>
      <c r="BE38" s="68">
        <f>SUMIF('บันทึกการรับ-จ่ายแสตมป์'!$D$6:$D$20000,Z38,'บันทึกการรับ-จ่ายแสตมป์'!$V$6:$V$20000)</f>
        <v>0</v>
      </c>
      <c r="BF38" s="25">
        <f t="shared" si="129"/>
        <v>0</v>
      </c>
      <c r="BG38" s="68">
        <f>SUMIF('บันทึกการรับ-จ่ายแสตมป์'!$D$6:$D$20000,AA38,'บันทึกการรับ-จ่ายแสตมป์'!$V$6:$V$20000)</f>
        <v>0</v>
      </c>
      <c r="BH38" s="25">
        <f t="shared" si="130"/>
        <v>0</v>
      </c>
      <c r="BI38" s="68">
        <f t="shared" si="131"/>
        <v>0</v>
      </c>
      <c r="BJ38" s="25">
        <f t="shared" si="132"/>
        <v>0</v>
      </c>
      <c r="BK38" s="68">
        <f t="shared" si="133"/>
        <v>0</v>
      </c>
      <c r="BL38" s="28">
        <f t="shared" si="134"/>
        <v>0</v>
      </c>
      <c r="BM38" s="25">
        <f t="shared" si="135"/>
        <v>0</v>
      </c>
      <c r="BN38" s="25"/>
    </row>
    <row r="39" spans="1:66" ht="24" x14ac:dyDescent="0.55000000000000004">
      <c r="A39" s="7"/>
      <c r="B39" s="71" t="str">
        <f t="shared" si="102"/>
        <v>ตุลาคมรับ51.2</v>
      </c>
      <c r="C39" s="71" t="str">
        <f t="shared" si="103"/>
        <v>ตุลาคมจ่าย51.2</v>
      </c>
      <c r="D39" s="71" t="str">
        <f t="shared" si="104"/>
        <v>พฤศจิกายนรับ51.2</v>
      </c>
      <c r="E39" s="71" t="str">
        <f t="shared" si="105"/>
        <v>พฤศจิกายนจ่าย51.2</v>
      </c>
      <c r="F39" s="71" t="str">
        <f t="shared" si="106"/>
        <v>ธันวาคมรับ51.2</v>
      </c>
      <c r="G39" s="71" t="str">
        <f t="shared" si="107"/>
        <v>ธันวาคมจ่าย51.2</v>
      </c>
      <c r="H39" s="71" t="str">
        <f t="shared" si="108"/>
        <v>มกราคมรับ51.2</v>
      </c>
      <c r="I39" s="71" t="str">
        <f t="shared" si="109"/>
        <v>มกราคมจ่าย51.2</v>
      </c>
      <c r="J39" s="71" t="str">
        <f t="shared" si="110"/>
        <v>กุมภาพันธ์รับ51.2</v>
      </c>
      <c r="K39" s="71" t="str">
        <f t="shared" si="111"/>
        <v>กุมภาพันธ์จ่าย51.2</v>
      </c>
      <c r="L39" s="71" t="str">
        <f t="shared" si="112"/>
        <v>มีนาคมรับ51.2</v>
      </c>
      <c r="M39" s="71" t="str">
        <f t="shared" si="113"/>
        <v>มีนาคมจ่าย51.2</v>
      </c>
      <c r="N39" s="71" t="str">
        <f t="shared" si="114"/>
        <v>เมษายนรับ51.2</v>
      </c>
      <c r="O39" s="71" t="str">
        <f t="shared" si="115"/>
        <v>เมษายนจ่าย51.2</v>
      </c>
      <c r="P39" s="71" t="str">
        <f t="shared" si="116"/>
        <v>พฤษภาคมรับ51.2</v>
      </c>
      <c r="Q39" s="71" t="str">
        <f t="shared" si="117"/>
        <v>พฤษภาคมจ่าย51.2</v>
      </c>
      <c r="R39" s="71" t="str">
        <f t="shared" si="118"/>
        <v>มิถุนายนรับ51.2</v>
      </c>
      <c r="S39" s="71" t="str">
        <f t="shared" si="119"/>
        <v>มิถุนายนจ่าย51.2</v>
      </c>
      <c r="T39" s="71" t="str">
        <f t="shared" si="120"/>
        <v>กรกฎาคมรับ51.2</v>
      </c>
      <c r="U39" s="71" t="str">
        <f t="shared" si="121"/>
        <v>กรกฎาคมจ่าย51.2</v>
      </c>
      <c r="V39" s="71" t="str">
        <f t="shared" si="122"/>
        <v>สิงหาคมรับ51.2</v>
      </c>
      <c r="W39" s="71" t="str">
        <f t="shared" si="123"/>
        <v>สิงหาคมจ่าย51.2</v>
      </c>
      <c r="X39" s="71" t="str">
        <f t="shared" si="124"/>
        <v>กันยายนรับ51.2</v>
      </c>
      <c r="Y39" s="71" t="str">
        <f t="shared" si="125"/>
        <v>กันยายนจ่าย51.2</v>
      </c>
      <c r="Z39" s="71" t="str">
        <f t="shared" si="126"/>
        <v>รับ51.2</v>
      </c>
      <c r="AA39" s="71" t="str">
        <f t="shared" si="127"/>
        <v>จ่าย51.2</v>
      </c>
      <c r="AB39" s="76">
        <v>51.2</v>
      </c>
      <c r="AC39" s="77" t="s">
        <v>457</v>
      </c>
      <c r="AD39" s="28">
        <v>0</v>
      </c>
      <c r="AE39" s="116">
        <v>0</v>
      </c>
      <c r="AF39" s="25">
        <f>SUMIF('บันทึกการรับ-จ่ายแสตมป์'!$B$6:$B$20000,B39,'บันทึกการรับ-จ่ายแสตมป์'!$T$6:$T$20000)</f>
        <v>0</v>
      </c>
      <c r="AG39" s="25">
        <f>SUMIF('บันทึกการรับ-จ่ายแสตมป์'!$B$6:$B$20000,C39,'บันทึกการรับ-จ่ายแสตมป์'!$T$6:$T$20000)</f>
        <v>0</v>
      </c>
      <c r="AH39" s="25">
        <f>SUMIF('บันทึกการรับ-จ่ายแสตมป์'!$B$6:$B$20000,D39,'บันทึกการรับ-จ่ายแสตมป์'!$T$6:$T$20000)</f>
        <v>0</v>
      </c>
      <c r="AI39" s="25">
        <f>SUMIF('บันทึกการรับ-จ่ายแสตมป์'!$B$6:$B$20000,E39,'บันทึกการรับ-จ่ายแสตมป์'!$T$6:$T$20000)</f>
        <v>0</v>
      </c>
      <c r="AJ39" s="25">
        <f>SUMIF('บันทึกการรับ-จ่ายแสตมป์'!$B$6:$B$20000,F39,'บันทึกการรับ-จ่ายแสตมป์'!$T$6:$T$20000)</f>
        <v>0</v>
      </c>
      <c r="AK39" s="25">
        <f>SUMIF('บันทึกการรับ-จ่ายแสตมป์'!$B$6:$B$20000,G39,'บันทึกการรับ-จ่ายแสตมป์'!$T$6:$T$20000)</f>
        <v>0</v>
      </c>
      <c r="AL39" s="25">
        <f>SUMIF('บันทึกการรับ-จ่ายแสตมป์'!$B$6:$B$20000,H39,'บันทึกการรับ-จ่ายแสตมป์'!$T$6:$T$20000)</f>
        <v>0</v>
      </c>
      <c r="AM39" s="25">
        <f>SUMIF('บันทึกการรับ-จ่ายแสตมป์'!$B$6:$B$20000,I39,'บันทึกการรับ-จ่ายแสตมป์'!$T$6:$T$20000)</f>
        <v>0</v>
      </c>
      <c r="AN39" s="25">
        <f>SUMIF('บันทึกการรับ-จ่ายแสตมป์'!$B$6:$B$20000,J39,'บันทึกการรับ-จ่ายแสตมป์'!$T$6:$T$20000)</f>
        <v>0</v>
      </c>
      <c r="AO39" s="25">
        <f>SUMIF('บันทึกการรับ-จ่ายแสตมป์'!$B$6:$B$20000,K39,'บันทึกการรับ-จ่ายแสตมป์'!$T$6:$T$20000)</f>
        <v>0</v>
      </c>
      <c r="AP39" s="25">
        <f>SUMIF('บันทึกการรับ-จ่ายแสตมป์'!$B$6:$B$20000,L39,'บันทึกการรับ-จ่ายแสตมป์'!$T$6:$T$20000)</f>
        <v>0</v>
      </c>
      <c r="AQ39" s="25">
        <f>SUMIF('บันทึกการรับ-จ่ายแสตมป์'!$B$6:$B$20000,M39,'บันทึกการรับ-จ่ายแสตมป์'!$T$6:$T$20000)</f>
        <v>0</v>
      </c>
      <c r="AR39" s="25">
        <f>SUMIF('บันทึกการรับ-จ่ายแสตมป์'!$B$6:$B$20000,N39,'บันทึกการรับ-จ่ายแสตมป์'!$T$6:$T$20000)</f>
        <v>0</v>
      </c>
      <c r="AS39" s="25">
        <f>SUMIF('บันทึกการรับ-จ่ายแสตมป์'!$B$6:$B$20000,O39,'บันทึกการรับ-จ่ายแสตมป์'!$T$6:$T$20000)</f>
        <v>0</v>
      </c>
      <c r="AT39" s="25">
        <f>SUMIF('บันทึกการรับ-จ่ายแสตมป์'!$B$6:$B$20000,P39,'บันทึกการรับ-จ่ายแสตมป์'!$T$6:$T$20000)</f>
        <v>0</v>
      </c>
      <c r="AU39" s="25">
        <f>SUMIF('บันทึกการรับ-จ่ายแสตมป์'!$B$6:$B$20000,Q39,'บันทึกการรับ-จ่ายแสตมป์'!$T$6:$T$20000)</f>
        <v>0</v>
      </c>
      <c r="AV39" s="25">
        <f>SUMIF('บันทึกการรับ-จ่ายแสตมป์'!$B$6:$B$20000,R39,'บันทึกการรับ-จ่ายแสตมป์'!$T$6:$T$20000)</f>
        <v>0</v>
      </c>
      <c r="AW39" s="25">
        <f>SUMIF('บันทึกการรับ-จ่ายแสตมป์'!$B$6:$B$20000,S39,'บันทึกการรับ-จ่ายแสตมป์'!$T$6:$T$20000)</f>
        <v>0</v>
      </c>
      <c r="AX39" s="25">
        <f>SUMIF('บันทึกการรับ-จ่ายแสตมป์'!$B$6:$B$20000,T39,'บันทึกการรับ-จ่ายแสตมป์'!$T$6:$T$20000)</f>
        <v>0</v>
      </c>
      <c r="AY39" s="25">
        <f>SUMIF('บันทึกการรับ-จ่ายแสตมป์'!$B$6:$B$20000,U39,'บันทึกการรับ-จ่ายแสตมป์'!$T$6:$T$20000)</f>
        <v>0</v>
      </c>
      <c r="AZ39" s="25">
        <f>SUMIF('บันทึกการรับ-จ่ายแสตมป์'!$B$6:$B$20000,V39,'บันทึกการรับ-จ่ายแสตมป์'!$T$6:$T$20000)</f>
        <v>0</v>
      </c>
      <c r="BA39" s="25">
        <f>SUMIF('บันทึกการรับ-จ่ายแสตมป์'!$B$6:$B$20000,W39,'บันทึกการรับ-จ่ายแสตมป์'!$T$6:$T$20000)</f>
        <v>0</v>
      </c>
      <c r="BB39" s="25">
        <f>SUMIF('บันทึกการรับ-จ่ายแสตมป์'!$B$6:$B$20000,X39,'บันทึกการรับ-จ่ายแสตมป์'!$T$6:$T$20000)</f>
        <v>0</v>
      </c>
      <c r="BC39" s="25">
        <f>SUMIF('บันทึกการรับ-จ่ายแสตมป์'!$B$6:$B$20000,Y39,'บันทึกการรับ-จ่ายแสตมป์'!$T$6:$T$20000)</f>
        <v>0</v>
      </c>
      <c r="BD39" s="25">
        <f t="shared" si="128"/>
        <v>0</v>
      </c>
      <c r="BE39" s="68">
        <f>SUMIF('บันทึกการรับ-จ่ายแสตมป์'!$D$6:$D$20000,Z39,'บันทึกการรับ-จ่ายแสตมป์'!$V$6:$V$20000)</f>
        <v>0</v>
      </c>
      <c r="BF39" s="25">
        <f t="shared" si="129"/>
        <v>0</v>
      </c>
      <c r="BG39" s="68">
        <f>SUMIF('บันทึกการรับ-จ่ายแสตมป์'!$D$6:$D$20000,AA39,'บันทึกการรับ-จ่ายแสตมป์'!$V$6:$V$20000)</f>
        <v>0</v>
      </c>
      <c r="BH39" s="25">
        <f t="shared" si="130"/>
        <v>0</v>
      </c>
      <c r="BI39" s="68">
        <f t="shared" si="131"/>
        <v>0</v>
      </c>
      <c r="BJ39" s="25">
        <f t="shared" si="132"/>
        <v>0</v>
      </c>
      <c r="BK39" s="68">
        <f t="shared" si="133"/>
        <v>0</v>
      </c>
      <c r="BL39" s="28">
        <f t="shared" si="134"/>
        <v>0</v>
      </c>
      <c r="BM39" s="25">
        <f t="shared" si="135"/>
        <v>0</v>
      </c>
      <c r="BN39" s="25"/>
    </row>
    <row r="40" spans="1:66" ht="24" x14ac:dyDescent="0.55000000000000004">
      <c r="A40" s="7"/>
      <c r="B40" s="71" t="str">
        <f t="shared" si="102"/>
        <v>ตุลาคมรับ51</v>
      </c>
      <c r="C40" s="71" t="str">
        <f t="shared" si="103"/>
        <v>ตุลาคมจ่าย51</v>
      </c>
      <c r="D40" s="71" t="str">
        <f t="shared" si="104"/>
        <v>พฤศจิกายนรับ51</v>
      </c>
      <c r="E40" s="71" t="str">
        <f t="shared" si="105"/>
        <v>พฤศจิกายนจ่าย51</v>
      </c>
      <c r="F40" s="71" t="str">
        <f t="shared" si="106"/>
        <v>ธันวาคมรับ51</v>
      </c>
      <c r="G40" s="71" t="str">
        <f t="shared" si="107"/>
        <v>ธันวาคมจ่าย51</v>
      </c>
      <c r="H40" s="71" t="str">
        <f t="shared" si="108"/>
        <v>มกราคมรับ51</v>
      </c>
      <c r="I40" s="71" t="str">
        <f t="shared" si="109"/>
        <v>มกราคมจ่าย51</v>
      </c>
      <c r="J40" s="71" t="str">
        <f t="shared" si="110"/>
        <v>กุมภาพันธ์รับ51</v>
      </c>
      <c r="K40" s="71" t="str">
        <f t="shared" si="111"/>
        <v>กุมภาพันธ์จ่าย51</v>
      </c>
      <c r="L40" s="71" t="str">
        <f t="shared" si="112"/>
        <v>มีนาคมรับ51</v>
      </c>
      <c r="M40" s="71" t="str">
        <f t="shared" si="113"/>
        <v>มีนาคมจ่าย51</v>
      </c>
      <c r="N40" s="71" t="str">
        <f t="shared" si="114"/>
        <v>เมษายนรับ51</v>
      </c>
      <c r="O40" s="71" t="str">
        <f t="shared" si="115"/>
        <v>เมษายนจ่าย51</v>
      </c>
      <c r="P40" s="71" t="str">
        <f t="shared" si="116"/>
        <v>พฤษภาคมรับ51</v>
      </c>
      <c r="Q40" s="71" t="str">
        <f t="shared" si="117"/>
        <v>พฤษภาคมจ่าย51</v>
      </c>
      <c r="R40" s="71" t="str">
        <f t="shared" si="118"/>
        <v>มิถุนายนรับ51</v>
      </c>
      <c r="S40" s="71" t="str">
        <f t="shared" si="119"/>
        <v>มิถุนายนจ่าย51</v>
      </c>
      <c r="T40" s="71" t="str">
        <f t="shared" si="120"/>
        <v>กรกฎาคมรับ51</v>
      </c>
      <c r="U40" s="71" t="str">
        <f t="shared" si="121"/>
        <v>กรกฎาคมจ่าย51</v>
      </c>
      <c r="V40" s="71" t="str">
        <f t="shared" si="122"/>
        <v>สิงหาคมรับ51</v>
      </c>
      <c r="W40" s="71" t="str">
        <f t="shared" si="123"/>
        <v>สิงหาคมจ่าย51</v>
      </c>
      <c r="X40" s="71" t="str">
        <f t="shared" si="124"/>
        <v>กันยายนรับ51</v>
      </c>
      <c r="Y40" s="71" t="str">
        <f t="shared" si="125"/>
        <v>กันยายนจ่าย51</v>
      </c>
      <c r="Z40" s="71" t="str">
        <f t="shared" si="126"/>
        <v>รับ51</v>
      </c>
      <c r="AA40" s="71" t="str">
        <f t="shared" si="127"/>
        <v>จ่าย51</v>
      </c>
      <c r="AB40" s="76">
        <v>51</v>
      </c>
      <c r="AC40" s="77" t="s">
        <v>458</v>
      </c>
      <c r="AD40" s="28">
        <v>0</v>
      </c>
      <c r="AE40" s="116">
        <v>0</v>
      </c>
      <c r="AF40" s="25">
        <f>SUMIF('บันทึกการรับ-จ่ายแสตมป์'!$B$6:$B$20000,B40,'บันทึกการรับ-จ่ายแสตมป์'!$T$6:$T$20000)</f>
        <v>0</v>
      </c>
      <c r="AG40" s="25">
        <f>SUMIF('บันทึกการรับ-จ่ายแสตมป์'!$B$6:$B$20000,C40,'บันทึกการรับ-จ่ายแสตมป์'!$T$6:$T$20000)</f>
        <v>0</v>
      </c>
      <c r="AH40" s="25">
        <f>SUMIF('บันทึกการรับ-จ่ายแสตมป์'!$B$6:$B$20000,D40,'บันทึกการรับ-จ่ายแสตมป์'!$T$6:$T$20000)</f>
        <v>0</v>
      </c>
      <c r="AI40" s="25">
        <f>SUMIF('บันทึกการรับ-จ่ายแสตมป์'!$B$6:$B$20000,E40,'บันทึกการรับ-จ่ายแสตมป์'!$T$6:$T$20000)</f>
        <v>0</v>
      </c>
      <c r="AJ40" s="25">
        <f>SUMIF('บันทึกการรับ-จ่ายแสตมป์'!$B$6:$B$20000,F40,'บันทึกการรับ-จ่ายแสตมป์'!$T$6:$T$20000)</f>
        <v>0</v>
      </c>
      <c r="AK40" s="25">
        <f>SUMIF('บันทึกการรับ-จ่ายแสตมป์'!$B$6:$B$20000,G40,'บันทึกการรับ-จ่ายแสตมป์'!$T$6:$T$20000)</f>
        <v>0</v>
      </c>
      <c r="AL40" s="25">
        <f>SUMIF('บันทึกการรับ-จ่ายแสตมป์'!$B$6:$B$20000,H40,'บันทึกการรับ-จ่ายแสตมป์'!$T$6:$T$20000)</f>
        <v>0</v>
      </c>
      <c r="AM40" s="25">
        <f>SUMIF('บันทึกการรับ-จ่ายแสตมป์'!$B$6:$B$20000,I40,'บันทึกการรับ-จ่ายแสตมป์'!$T$6:$T$20000)</f>
        <v>0</v>
      </c>
      <c r="AN40" s="25">
        <f>SUMIF('บันทึกการรับ-จ่ายแสตมป์'!$B$6:$B$20000,J40,'บันทึกการรับ-จ่ายแสตมป์'!$T$6:$T$20000)</f>
        <v>0</v>
      </c>
      <c r="AO40" s="25">
        <f>SUMIF('บันทึกการรับ-จ่ายแสตมป์'!$B$6:$B$20000,K40,'บันทึกการรับ-จ่ายแสตมป์'!$T$6:$T$20000)</f>
        <v>0</v>
      </c>
      <c r="AP40" s="25">
        <f>SUMIF('บันทึกการรับ-จ่ายแสตมป์'!$B$6:$B$20000,L40,'บันทึกการรับ-จ่ายแสตมป์'!$T$6:$T$20000)</f>
        <v>0</v>
      </c>
      <c r="AQ40" s="25">
        <f>SUMIF('บันทึกการรับ-จ่ายแสตมป์'!$B$6:$B$20000,M40,'บันทึกการรับ-จ่ายแสตมป์'!$T$6:$T$20000)</f>
        <v>0</v>
      </c>
      <c r="AR40" s="25">
        <f>SUMIF('บันทึกการรับ-จ่ายแสตมป์'!$B$6:$B$20000,N40,'บันทึกการรับ-จ่ายแสตมป์'!$T$6:$T$20000)</f>
        <v>0</v>
      </c>
      <c r="AS40" s="25">
        <f>SUMIF('บันทึกการรับ-จ่ายแสตมป์'!$B$6:$B$20000,O40,'บันทึกการรับ-จ่ายแสตมป์'!$T$6:$T$20000)</f>
        <v>0</v>
      </c>
      <c r="AT40" s="25">
        <f>SUMIF('บันทึกการรับ-จ่ายแสตมป์'!$B$6:$B$20000,P40,'บันทึกการรับ-จ่ายแสตมป์'!$T$6:$T$20000)</f>
        <v>0</v>
      </c>
      <c r="AU40" s="25">
        <f>SUMIF('บันทึกการรับ-จ่ายแสตมป์'!$B$6:$B$20000,Q40,'บันทึกการรับ-จ่ายแสตมป์'!$T$6:$T$20000)</f>
        <v>0</v>
      </c>
      <c r="AV40" s="25">
        <f>SUMIF('บันทึกการรับ-จ่ายแสตมป์'!$B$6:$B$20000,R40,'บันทึกการรับ-จ่ายแสตมป์'!$T$6:$T$20000)</f>
        <v>0</v>
      </c>
      <c r="AW40" s="25">
        <f>SUMIF('บันทึกการรับ-จ่ายแสตมป์'!$B$6:$B$20000,S40,'บันทึกการรับ-จ่ายแสตมป์'!$T$6:$T$20000)</f>
        <v>0</v>
      </c>
      <c r="AX40" s="25">
        <f>SUMIF('บันทึกการรับ-จ่ายแสตมป์'!$B$6:$B$20000,T40,'บันทึกการรับ-จ่ายแสตมป์'!$T$6:$T$20000)</f>
        <v>0</v>
      </c>
      <c r="AY40" s="25">
        <f>SUMIF('บันทึกการรับ-จ่ายแสตมป์'!$B$6:$B$20000,U40,'บันทึกการรับ-จ่ายแสตมป์'!$T$6:$T$20000)</f>
        <v>0</v>
      </c>
      <c r="AZ40" s="25">
        <f>SUMIF('บันทึกการรับ-จ่ายแสตมป์'!$B$6:$B$20000,V40,'บันทึกการรับ-จ่ายแสตมป์'!$T$6:$T$20000)</f>
        <v>0</v>
      </c>
      <c r="BA40" s="25">
        <f>SUMIF('บันทึกการรับ-จ่ายแสตมป์'!$B$6:$B$20000,W40,'บันทึกการรับ-จ่ายแสตมป์'!$T$6:$T$20000)</f>
        <v>0</v>
      </c>
      <c r="BB40" s="25">
        <f>SUMIF('บันทึกการรับ-จ่ายแสตมป์'!$B$6:$B$20000,X40,'บันทึกการรับ-จ่ายแสตมป์'!$T$6:$T$20000)</f>
        <v>0</v>
      </c>
      <c r="BC40" s="25">
        <f>SUMIF('บันทึกการรับ-จ่ายแสตมป์'!$B$6:$B$20000,Y40,'บันทึกการรับ-จ่ายแสตมป์'!$T$6:$T$20000)</f>
        <v>0</v>
      </c>
      <c r="BD40" s="25">
        <f t="shared" si="128"/>
        <v>0</v>
      </c>
      <c r="BE40" s="68">
        <f>SUMIF('บันทึกการรับ-จ่ายแสตมป์'!$D$6:$D$20000,Z40,'บันทึกการรับ-จ่ายแสตมป์'!$V$6:$V$20000)</f>
        <v>0</v>
      </c>
      <c r="BF40" s="25">
        <f t="shared" si="129"/>
        <v>0</v>
      </c>
      <c r="BG40" s="68">
        <f>SUMIF('บันทึกการรับ-จ่ายแสตมป์'!$D$6:$D$20000,AA40,'บันทึกการรับ-จ่ายแสตมป์'!$V$6:$V$20000)</f>
        <v>0</v>
      </c>
      <c r="BH40" s="25">
        <f t="shared" si="130"/>
        <v>0</v>
      </c>
      <c r="BI40" s="68">
        <f t="shared" si="131"/>
        <v>0</v>
      </c>
      <c r="BJ40" s="25">
        <f t="shared" si="132"/>
        <v>0</v>
      </c>
      <c r="BK40" s="68">
        <f t="shared" si="133"/>
        <v>0</v>
      </c>
      <c r="BL40" s="28">
        <f t="shared" si="134"/>
        <v>0</v>
      </c>
      <c r="BM40" s="25">
        <f t="shared" si="135"/>
        <v>0</v>
      </c>
      <c r="BN40" s="25"/>
    </row>
    <row r="41" spans="1:66" ht="24" x14ac:dyDescent="0.55000000000000004">
      <c r="A41" s="7"/>
      <c r="B41" s="71" t="str">
        <f t="shared" si="102"/>
        <v>ตุลาคมรับ51.1</v>
      </c>
      <c r="C41" s="71" t="str">
        <f t="shared" si="103"/>
        <v>ตุลาคมจ่าย51.1</v>
      </c>
      <c r="D41" s="71" t="str">
        <f t="shared" si="104"/>
        <v>พฤศจิกายนรับ51.1</v>
      </c>
      <c r="E41" s="71" t="str">
        <f t="shared" si="105"/>
        <v>พฤศจิกายนจ่าย51.1</v>
      </c>
      <c r="F41" s="71" t="str">
        <f t="shared" si="106"/>
        <v>ธันวาคมรับ51.1</v>
      </c>
      <c r="G41" s="71" t="str">
        <f t="shared" si="107"/>
        <v>ธันวาคมจ่าย51.1</v>
      </c>
      <c r="H41" s="71" t="str">
        <f t="shared" si="108"/>
        <v>มกราคมรับ51.1</v>
      </c>
      <c r="I41" s="71" t="str">
        <f t="shared" si="109"/>
        <v>มกราคมจ่าย51.1</v>
      </c>
      <c r="J41" s="71" t="str">
        <f t="shared" si="110"/>
        <v>กุมภาพันธ์รับ51.1</v>
      </c>
      <c r="K41" s="71" t="str">
        <f t="shared" si="111"/>
        <v>กุมภาพันธ์จ่าย51.1</v>
      </c>
      <c r="L41" s="71" t="str">
        <f t="shared" si="112"/>
        <v>มีนาคมรับ51.1</v>
      </c>
      <c r="M41" s="71" t="str">
        <f t="shared" si="113"/>
        <v>มีนาคมจ่าย51.1</v>
      </c>
      <c r="N41" s="71" t="str">
        <f t="shared" si="114"/>
        <v>เมษายนรับ51.1</v>
      </c>
      <c r="O41" s="71" t="str">
        <f t="shared" si="115"/>
        <v>เมษายนจ่าย51.1</v>
      </c>
      <c r="P41" s="71" t="str">
        <f t="shared" si="116"/>
        <v>พฤษภาคมรับ51.1</v>
      </c>
      <c r="Q41" s="71" t="str">
        <f t="shared" si="117"/>
        <v>พฤษภาคมจ่าย51.1</v>
      </c>
      <c r="R41" s="71" t="str">
        <f t="shared" si="118"/>
        <v>มิถุนายนรับ51.1</v>
      </c>
      <c r="S41" s="71" t="str">
        <f t="shared" si="119"/>
        <v>มิถุนายนจ่าย51.1</v>
      </c>
      <c r="T41" s="71" t="str">
        <f t="shared" si="120"/>
        <v>กรกฎาคมรับ51.1</v>
      </c>
      <c r="U41" s="71" t="str">
        <f t="shared" si="121"/>
        <v>กรกฎาคมจ่าย51.1</v>
      </c>
      <c r="V41" s="71" t="str">
        <f t="shared" si="122"/>
        <v>สิงหาคมรับ51.1</v>
      </c>
      <c r="W41" s="71" t="str">
        <f t="shared" si="123"/>
        <v>สิงหาคมจ่าย51.1</v>
      </c>
      <c r="X41" s="71" t="str">
        <f t="shared" si="124"/>
        <v>กันยายนรับ51.1</v>
      </c>
      <c r="Y41" s="71" t="str">
        <f t="shared" si="125"/>
        <v>กันยายนจ่าย51.1</v>
      </c>
      <c r="Z41" s="71" t="str">
        <f t="shared" si="126"/>
        <v>รับ51.1</v>
      </c>
      <c r="AA41" s="71" t="str">
        <f t="shared" si="127"/>
        <v>จ่าย51.1</v>
      </c>
      <c r="AB41" s="76">
        <v>51.1</v>
      </c>
      <c r="AC41" s="77" t="s">
        <v>459</v>
      </c>
      <c r="AD41" s="28">
        <v>0</v>
      </c>
      <c r="AE41" s="116">
        <v>0</v>
      </c>
      <c r="AF41" s="25">
        <f>SUMIF('บันทึกการรับ-จ่ายแสตมป์'!$B$6:$B$20000,B41,'บันทึกการรับ-จ่ายแสตมป์'!$T$6:$T$20000)</f>
        <v>0</v>
      </c>
      <c r="AG41" s="25">
        <f>SUMIF('บันทึกการรับ-จ่ายแสตมป์'!$B$6:$B$20000,C41,'บันทึกการรับ-จ่ายแสตมป์'!$T$6:$T$20000)</f>
        <v>0</v>
      </c>
      <c r="AH41" s="25">
        <f>SUMIF('บันทึกการรับ-จ่ายแสตมป์'!$B$6:$B$20000,D41,'บันทึกการรับ-จ่ายแสตมป์'!$T$6:$T$20000)</f>
        <v>0</v>
      </c>
      <c r="AI41" s="25">
        <f>SUMIF('บันทึกการรับ-จ่ายแสตมป์'!$B$6:$B$20000,E41,'บันทึกการรับ-จ่ายแสตมป์'!$T$6:$T$20000)</f>
        <v>0</v>
      </c>
      <c r="AJ41" s="25">
        <f>SUMIF('บันทึกการรับ-จ่ายแสตมป์'!$B$6:$B$20000,F41,'บันทึกการรับ-จ่ายแสตมป์'!$T$6:$T$20000)</f>
        <v>0</v>
      </c>
      <c r="AK41" s="25">
        <f>SUMIF('บันทึกการรับ-จ่ายแสตมป์'!$B$6:$B$20000,G41,'บันทึกการรับ-จ่ายแสตมป์'!$T$6:$T$20000)</f>
        <v>0</v>
      </c>
      <c r="AL41" s="25">
        <f>SUMIF('บันทึกการรับ-จ่ายแสตมป์'!$B$6:$B$20000,H41,'บันทึกการรับ-จ่ายแสตมป์'!$T$6:$T$20000)</f>
        <v>0</v>
      </c>
      <c r="AM41" s="25">
        <f>SUMIF('บันทึกการรับ-จ่ายแสตมป์'!$B$6:$B$20000,I41,'บันทึกการรับ-จ่ายแสตมป์'!$T$6:$T$20000)</f>
        <v>0</v>
      </c>
      <c r="AN41" s="25">
        <f>SUMIF('บันทึกการรับ-จ่ายแสตมป์'!$B$6:$B$20000,J41,'บันทึกการรับ-จ่ายแสตมป์'!$T$6:$T$20000)</f>
        <v>0</v>
      </c>
      <c r="AO41" s="25">
        <f>SUMIF('บันทึกการรับ-จ่ายแสตมป์'!$B$6:$B$20000,K41,'บันทึกการรับ-จ่ายแสตมป์'!$T$6:$T$20000)</f>
        <v>0</v>
      </c>
      <c r="AP41" s="25">
        <f>SUMIF('บันทึกการรับ-จ่ายแสตมป์'!$B$6:$B$20000,L41,'บันทึกการรับ-จ่ายแสตมป์'!$T$6:$T$20000)</f>
        <v>0</v>
      </c>
      <c r="AQ41" s="25">
        <f>SUMIF('บันทึกการรับ-จ่ายแสตมป์'!$B$6:$B$20000,M41,'บันทึกการรับ-จ่ายแสตมป์'!$T$6:$T$20000)</f>
        <v>0</v>
      </c>
      <c r="AR41" s="25">
        <f>SUMIF('บันทึกการรับ-จ่ายแสตมป์'!$B$6:$B$20000,N41,'บันทึกการรับ-จ่ายแสตมป์'!$T$6:$T$20000)</f>
        <v>0</v>
      </c>
      <c r="AS41" s="25">
        <f>SUMIF('บันทึกการรับ-จ่ายแสตมป์'!$B$6:$B$20000,O41,'บันทึกการรับ-จ่ายแสตมป์'!$T$6:$T$20000)</f>
        <v>0</v>
      </c>
      <c r="AT41" s="25">
        <f>SUMIF('บันทึกการรับ-จ่ายแสตมป์'!$B$6:$B$20000,P41,'บันทึกการรับ-จ่ายแสตมป์'!$T$6:$T$20000)</f>
        <v>0</v>
      </c>
      <c r="AU41" s="25">
        <f>SUMIF('บันทึกการรับ-จ่ายแสตมป์'!$B$6:$B$20000,Q41,'บันทึกการรับ-จ่ายแสตมป์'!$T$6:$T$20000)</f>
        <v>0</v>
      </c>
      <c r="AV41" s="25">
        <f>SUMIF('บันทึกการรับ-จ่ายแสตมป์'!$B$6:$B$20000,R41,'บันทึกการรับ-จ่ายแสตมป์'!$T$6:$T$20000)</f>
        <v>0</v>
      </c>
      <c r="AW41" s="25">
        <f>SUMIF('บันทึกการรับ-จ่ายแสตมป์'!$B$6:$B$20000,S41,'บันทึกการรับ-จ่ายแสตมป์'!$T$6:$T$20000)</f>
        <v>0</v>
      </c>
      <c r="AX41" s="25">
        <f>SUMIF('บันทึกการรับ-จ่ายแสตมป์'!$B$6:$B$20000,T41,'บันทึกการรับ-จ่ายแสตมป์'!$T$6:$T$20000)</f>
        <v>0</v>
      </c>
      <c r="AY41" s="25">
        <f>SUMIF('บันทึกการรับ-จ่ายแสตมป์'!$B$6:$B$20000,U41,'บันทึกการรับ-จ่ายแสตมป์'!$T$6:$T$20000)</f>
        <v>0</v>
      </c>
      <c r="AZ41" s="25">
        <f>SUMIF('บันทึกการรับ-จ่ายแสตมป์'!$B$6:$B$20000,V41,'บันทึกการรับ-จ่ายแสตมป์'!$T$6:$T$20000)</f>
        <v>0</v>
      </c>
      <c r="BA41" s="25">
        <f>SUMIF('บันทึกการรับ-จ่ายแสตมป์'!$B$6:$B$20000,W41,'บันทึกการรับ-จ่ายแสตมป์'!$T$6:$T$20000)</f>
        <v>0</v>
      </c>
      <c r="BB41" s="25">
        <f>SUMIF('บันทึกการรับ-จ่ายแสตมป์'!$B$6:$B$20000,X41,'บันทึกการรับ-จ่ายแสตมป์'!$T$6:$T$20000)</f>
        <v>0</v>
      </c>
      <c r="BC41" s="25">
        <f>SUMIF('บันทึกการรับ-จ่ายแสตมป์'!$B$6:$B$20000,Y41,'บันทึกการรับ-จ่ายแสตมป์'!$T$6:$T$20000)</f>
        <v>0</v>
      </c>
      <c r="BD41" s="25">
        <f t="shared" si="128"/>
        <v>0</v>
      </c>
      <c r="BE41" s="68">
        <f>SUMIF('บันทึกการรับ-จ่ายแสตมป์'!$D$6:$D$20000,Z41,'บันทึกการรับ-จ่ายแสตมป์'!$V$6:$V$20000)</f>
        <v>0</v>
      </c>
      <c r="BF41" s="25">
        <f t="shared" si="129"/>
        <v>0</v>
      </c>
      <c r="BG41" s="68">
        <f>SUMIF('บันทึกการรับ-จ่ายแสตมป์'!$D$6:$D$20000,AA41,'บันทึกการรับ-จ่ายแสตมป์'!$V$6:$V$20000)</f>
        <v>0</v>
      </c>
      <c r="BH41" s="25">
        <f t="shared" si="130"/>
        <v>0</v>
      </c>
      <c r="BI41" s="68">
        <f t="shared" si="131"/>
        <v>0</v>
      </c>
      <c r="BJ41" s="25">
        <f t="shared" si="132"/>
        <v>0</v>
      </c>
      <c r="BK41" s="68">
        <f t="shared" si="133"/>
        <v>0</v>
      </c>
      <c r="BL41" s="28">
        <f t="shared" si="134"/>
        <v>0</v>
      </c>
      <c r="BM41" s="25">
        <f t="shared" si="135"/>
        <v>0</v>
      </c>
      <c r="BN41" s="25"/>
    </row>
    <row r="42" spans="1:66" ht="24" x14ac:dyDescent="0.55000000000000004">
      <c r="A42" s="7"/>
      <c r="B42" s="71" t="str">
        <f t="shared" si="102"/>
        <v>ตุลาคมรับ51.2</v>
      </c>
      <c r="C42" s="71" t="str">
        <f t="shared" si="103"/>
        <v>ตุลาคมจ่าย51.2</v>
      </c>
      <c r="D42" s="71" t="str">
        <f t="shared" si="104"/>
        <v>พฤศจิกายนรับ51.2</v>
      </c>
      <c r="E42" s="71" t="str">
        <f t="shared" si="105"/>
        <v>พฤศจิกายนจ่าย51.2</v>
      </c>
      <c r="F42" s="71" t="str">
        <f t="shared" si="106"/>
        <v>ธันวาคมรับ51.2</v>
      </c>
      <c r="G42" s="71" t="str">
        <f t="shared" si="107"/>
        <v>ธันวาคมจ่าย51.2</v>
      </c>
      <c r="H42" s="71" t="str">
        <f t="shared" si="108"/>
        <v>มกราคมรับ51.2</v>
      </c>
      <c r="I42" s="71" t="str">
        <f t="shared" si="109"/>
        <v>มกราคมจ่าย51.2</v>
      </c>
      <c r="J42" s="71" t="str">
        <f t="shared" si="110"/>
        <v>กุมภาพันธ์รับ51.2</v>
      </c>
      <c r="K42" s="71" t="str">
        <f t="shared" si="111"/>
        <v>กุมภาพันธ์จ่าย51.2</v>
      </c>
      <c r="L42" s="71" t="str">
        <f t="shared" si="112"/>
        <v>มีนาคมรับ51.2</v>
      </c>
      <c r="M42" s="71" t="str">
        <f t="shared" si="113"/>
        <v>มีนาคมจ่าย51.2</v>
      </c>
      <c r="N42" s="71" t="str">
        <f t="shared" si="114"/>
        <v>เมษายนรับ51.2</v>
      </c>
      <c r="O42" s="71" t="str">
        <f t="shared" si="115"/>
        <v>เมษายนจ่าย51.2</v>
      </c>
      <c r="P42" s="71" t="str">
        <f t="shared" si="116"/>
        <v>พฤษภาคมรับ51.2</v>
      </c>
      <c r="Q42" s="71" t="str">
        <f t="shared" si="117"/>
        <v>พฤษภาคมจ่าย51.2</v>
      </c>
      <c r="R42" s="71" t="str">
        <f t="shared" si="118"/>
        <v>มิถุนายนรับ51.2</v>
      </c>
      <c r="S42" s="71" t="str">
        <f t="shared" si="119"/>
        <v>มิถุนายนจ่าย51.2</v>
      </c>
      <c r="T42" s="71" t="str">
        <f t="shared" si="120"/>
        <v>กรกฎาคมรับ51.2</v>
      </c>
      <c r="U42" s="71" t="str">
        <f t="shared" si="121"/>
        <v>กรกฎาคมจ่าย51.2</v>
      </c>
      <c r="V42" s="71" t="str">
        <f t="shared" si="122"/>
        <v>สิงหาคมรับ51.2</v>
      </c>
      <c r="W42" s="71" t="str">
        <f t="shared" si="123"/>
        <v>สิงหาคมจ่าย51.2</v>
      </c>
      <c r="X42" s="71" t="str">
        <f t="shared" si="124"/>
        <v>กันยายนรับ51.2</v>
      </c>
      <c r="Y42" s="71" t="str">
        <f t="shared" si="125"/>
        <v>กันยายนจ่าย51.2</v>
      </c>
      <c r="Z42" s="71" t="str">
        <f t="shared" si="126"/>
        <v>รับ51.2</v>
      </c>
      <c r="AA42" s="71" t="str">
        <f t="shared" si="127"/>
        <v>จ่าย51.2</v>
      </c>
      <c r="AB42" s="76">
        <v>51.2</v>
      </c>
      <c r="AC42" s="77" t="s">
        <v>460</v>
      </c>
      <c r="AD42" s="28">
        <v>0</v>
      </c>
      <c r="AE42" s="116">
        <v>0</v>
      </c>
      <c r="AF42" s="25">
        <f>SUMIF('บันทึกการรับ-จ่ายแสตมป์'!$B$6:$B$20000,B42,'บันทึกการรับ-จ่ายแสตมป์'!$T$6:$T$20000)</f>
        <v>0</v>
      </c>
      <c r="AG42" s="25">
        <f>SUMIF('บันทึกการรับ-จ่ายแสตมป์'!$B$6:$B$20000,C42,'บันทึกการรับ-จ่ายแสตมป์'!$T$6:$T$20000)</f>
        <v>0</v>
      </c>
      <c r="AH42" s="25">
        <f>SUMIF('บันทึกการรับ-จ่ายแสตมป์'!$B$6:$B$20000,D42,'บันทึกการรับ-จ่ายแสตมป์'!$T$6:$T$20000)</f>
        <v>0</v>
      </c>
      <c r="AI42" s="25">
        <f>SUMIF('บันทึกการรับ-จ่ายแสตมป์'!$B$6:$B$20000,E42,'บันทึกการรับ-จ่ายแสตมป์'!$T$6:$T$20000)</f>
        <v>0</v>
      </c>
      <c r="AJ42" s="25">
        <f>SUMIF('บันทึกการรับ-จ่ายแสตมป์'!$B$6:$B$20000,F42,'บันทึกการรับ-จ่ายแสตมป์'!$T$6:$T$20000)</f>
        <v>0</v>
      </c>
      <c r="AK42" s="25">
        <f>SUMIF('บันทึกการรับ-จ่ายแสตมป์'!$B$6:$B$20000,G42,'บันทึกการรับ-จ่ายแสตมป์'!$T$6:$T$20000)</f>
        <v>0</v>
      </c>
      <c r="AL42" s="25">
        <f>SUMIF('บันทึกการรับ-จ่ายแสตมป์'!$B$6:$B$20000,H42,'บันทึกการรับ-จ่ายแสตมป์'!$T$6:$T$20000)</f>
        <v>0</v>
      </c>
      <c r="AM42" s="25">
        <f>SUMIF('บันทึกการรับ-จ่ายแสตมป์'!$B$6:$B$20000,I42,'บันทึกการรับ-จ่ายแสตมป์'!$T$6:$T$20000)</f>
        <v>0</v>
      </c>
      <c r="AN42" s="25">
        <f>SUMIF('บันทึกการรับ-จ่ายแสตมป์'!$B$6:$B$20000,J42,'บันทึกการรับ-จ่ายแสตมป์'!$T$6:$T$20000)</f>
        <v>0</v>
      </c>
      <c r="AO42" s="25">
        <f>SUMIF('บันทึกการรับ-จ่ายแสตมป์'!$B$6:$B$20000,K42,'บันทึกการรับ-จ่ายแสตมป์'!$T$6:$T$20000)</f>
        <v>0</v>
      </c>
      <c r="AP42" s="25">
        <f>SUMIF('บันทึกการรับ-จ่ายแสตมป์'!$B$6:$B$20000,L42,'บันทึกการรับ-จ่ายแสตมป์'!$T$6:$T$20000)</f>
        <v>0</v>
      </c>
      <c r="AQ42" s="25">
        <f>SUMIF('บันทึกการรับ-จ่ายแสตมป์'!$B$6:$B$20000,M42,'บันทึกการรับ-จ่ายแสตมป์'!$T$6:$T$20000)</f>
        <v>0</v>
      </c>
      <c r="AR42" s="25">
        <f>SUMIF('บันทึกการรับ-จ่ายแสตมป์'!$B$6:$B$20000,N42,'บันทึกการรับ-จ่ายแสตมป์'!$T$6:$T$20000)</f>
        <v>0</v>
      </c>
      <c r="AS42" s="25">
        <f>SUMIF('บันทึกการรับ-จ่ายแสตมป์'!$B$6:$B$20000,O42,'บันทึกการรับ-จ่ายแสตมป์'!$T$6:$T$20000)</f>
        <v>0</v>
      </c>
      <c r="AT42" s="25">
        <f>SUMIF('บันทึกการรับ-จ่ายแสตมป์'!$B$6:$B$20000,P42,'บันทึกการรับ-จ่ายแสตมป์'!$T$6:$T$20000)</f>
        <v>0</v>
      </c>
      <c r="AU42" s="25">
        <f>SUMIF('บันทึกการรับ-จ่ายแสตมป์'!$B$6:$B$20000,Q42,'บันทึกการรับ-จ่ายแสตมป์'!$T$6:$T$20000)</f>
        <v>0</v>
      </c>
      <c r="AV42" s="25">
        <f>SUMIF('บันทึกการรับ-จ่ายแสตมป์'!$B$6:$B$20000,R42,'บันทึกการรับ-จ่ายแสตมป์'!$T$6:$T$20000)</f>
        <v>0</v>
      </c>
      <c r="AW42" s="25">
        <f>SUMIF('บันทึกการรับ-จ่ายแสตมป์'!$B$6:$B$20000,S42,'บันทึกการรับ-จ่ายแสตมป์'!$T$6:$T$20000)</f>
        <v>0</v>
      </c>
      <c r="AX42" s="25">
        <f>SUMIF('บันทึกการรับ-จ่ายแสตมป์'!$B$6:$B$20000,T42,'บันทึกการรับ-จ่ายแสตมป์'!$T$6:$T$20000)</f>
        <v>0</v>
      </c>
      <c r="AY42" s="25">
        <f>SUMIF('บันทึกการรับ-จ่ายแสตมป์'!$B$6:$B$20000,U42,'บันทึกการรับ-จ่ายแสตมป์'!$T$6:$T$20000)</f>
        <v>0</v>
      </c>
      <c r="AZ42" s="25">
        <f>SUMIF('บันทึกการรับ-จ่ายแสตมป์'!$B$6:$B$20000,V42,'บันทึกการรับ-จ่ายแสตมป์'!$T$6:$T$20000)</f>
        <v>0</v>
      </c>
      <c r="BA42" s="25">
        <f>SUMIF('บันทึกการรับ-จ่ายแสตมป์'!$B$6:$B$20000,W42,'บันทึกการรับ-จ่ายแสตมป์'!$T$6:$T$20000)</f>
        <v>0</v>
      </c>
      <c r="BB42" s="25">
        <f>SUMIF('บันทึกการรับ-จ่ายแสตมป์'!$B$6:$B$20000,X42,'บันทึกการรับ-จ่ายแสตมป์'!$T$6:$T$20000)</f>
        <v>0</v>
      </c>
      <c r="BC42" s="25">
        <f>SUMIF('บันทึกการรับ-จ่ายแสตมป์'!$B$6:$B$20000,Y42,'บันทึกการรับ-จ่ายแสตมป์'!$T$6:$T$20000)</f>
        <v>0</v>
      </c>
      <c r="BD42" s="25">
        <f t="shared" si="128"/>
        <v>0</v>
      </c>
      <c r="BE42" s="68">
        <f>SUMIF('บันทึกการรับ-จ่ายแสตมป์'!$D$6:$D$20000,Z42,'บันทึกการรับ-จ่ายแสตมป์'!$V$6:$V$20000)</f>
        <v>0</v>
      </c>
      <c r="BF42" s="25">
        <f t="shared" si="129"/>
        <v>0</v>
      </c>
      <c r="BG42" s="68">
        <f>SUMIF('บันทึกการรับ-จ่ายแสตมป์'!$D$6:$D$20000,AA42,'บันทึกการรับ-จ่ายแสตมป์'!$V$6:$V$20000)</f>
        <v>0</v>
      </c>
      <c r="BH42" s="25">
        <f t="shared" si="130"/>
        <v>0</v>
      </c>
      <c r="BI42" s="68">
        <f t="shared" si="131"/>
        <v>0</v>
      </c>
      <c r="BJ42" s="25">
        <f t="shared" si="132"/>
        <v>0</v>
      </c>
      <c r="BK42" s="68">
        <f t="shared" si="133"/>
        <v>0</v>
      </c>
      <c r="BL42" s="28">
        <f t="shared" si="134"/>
        <v>0</v>
      </c>
      <c r="BM42" s="25">
        <f t="shared" si="135"/>
        <v>0</v>
      </c>
      <c r="BN42" s="25"/>
    </row>
    <row r="43" spans="1:66" ht="24" x14ac:dyDescent="0.55000000000000004">
      <c r="A43" s="7"/>
      <c r="B43" s="71" t="str">
        <f t="shared" si="102"/>
        <v>ตุลาคมรับ51</v>
      </c>
      <c r="C43" s="71" t="str">
        <f t="shared" si="103"/>
        <v>ตุลาคมจ่าย51</v>
      </c>
      <c r="D43" s="71" t="str">
        <f t="shared" si="104"/>
        <v>พฤศจิกายนรับ51</v>
      </c>
      <c r="E43" s="71" t="str">
        <f t="shared" si="105"/>
        <v>พฤศจิกายนจ่าย51</v>
      </c>
      <c r="F43" s="71" t="str">
        <f t="shared" si="106"/>
        <v>ธันวาคมรับ51</v>
      </c>
      <c r="G43" s="71" t="str">
        <f t="shared" si="107"/>
        <v>ธันวาคมจ่าย51</v>
      </c>
      <c r="H43" s="71" t="str">
        <f t="shared" si="108"/>
        <v>มกราคมรับ51</v>
      </c>
      <c r="I43" s="71" t="str">
        <f t="shared" si="109"/>
        <v>มกราคมจ่าย51</v>
      </c>
      <c r="J43" s="71" t="str">
        <f t="shared" si="110"/>
        <v>กุมภาพันธ์รับ51</v>
      </c>
      <c r="K43" s="71" t="str">
        <f t="shared" si="111"/>
        <v>กุมภาพันธ์จ่าย51</v>
      </c>
      <c r="L43" s="71" t="str">
        <f t="shared" si="112"/>
        <v>มีนาคมรับ51</v>
      </c>
      <c r="M43" s="71" t="str">
        <f t="shared" si="113"/>
        <v>มีนาคมจ่าย51</v>
      </c>
      <c r="N43" s="71" t="str">
        <f t="shared" si="114"/>
        <v>เมษายนรับ51</v>
      </c>
      <c r="O43" s="71" t="str">
        <f t="shared" si="115"/>
        <v>เมษายนจ่าย51</v>
      </c>
      <c r="P43" s="71" t="str">
        <f t="shared" si="116"/>
        <v>พฤษภาคมรับ51</v>
      </c>
      <c r="Q43" s="71" t="str">
        <f t="shared" si="117"/>
        <v>พฤษภาคมจ่าย51</v>
      </c>
      <c r="R43" s="71" t="str">
        <f t="shared" si="118"/>
        <v>มิถุนายนรับ51</v>
      </c>
      <c r="S43" s="71" t="str">
        <f t="shared" si="119"/>
        <v>มิถุนายนจ่าย51</v>
      </c>
      <c r="T43" s="71" t="str">
        <f t="shared" si="120"/>
        <v>กรกฎาคมรับ51</v>
      </c>
      <c r="U43" s="71" t="str">
        <f t="shared" si="121"/>
        <v>กรกฎาคมจ่าย51</v>
      </c>
      <c r="V43" s="71" t="str">
        <f t="shared" si="122"/>
        <v>สิงหาคมรับ51</v>
      </c>
      <c r="W43" s="71" t="str">
        <f t="shared" si="123"/>
        <v>สิงหาคมจ่าย51</v>
      </c>
      <c r="X43" s="71" t="str">
        <f t="shared" si="124"/>
        <v>กันยายนรับ51</v>
      </c>
      <c r="Y43" s="71" t="str">
        <f t="shared" si="125"/>
        <v>กันยายนจ่าย51</v>
      </c>
      <c r="Z43" s="71" t="str">
        <f t="shared" si="126"/>
        <v>รับ51</v>
      </c>
      <c r="AA43" s="71" t="str">
        <f t="shared" si="127"/>
        <v>จ่าย51</v>
      </c>
      <c r="AB43" s="76">
        <v>51</v>
      </c>
      <c r="AC43" s="77" t="s">
        <v>461</v>
      </c>
      <c r="AD43" s="28">
        <v>0</v>
      </c>
      <c r="AE43" s="116">
        <v>0</v>
      </c>
      <c r="AF43" s="25">
        <f>SUMIF('บันทึกการรับ-จ่ายแสตมป์'!$B$6:$B$20000,B43,'บันทึกการรับ-จ่ายแสตมป์'!$T$6:$T$20000)</f>
        <v>0</v>
      </c>
      <c r="AG43" s="25">
        <f>SUMIF('บันทึกการรับ-จ่ายแสตมป์'!$B$6:$B$20000,C43,'บันทึกการรับ-จ่ายแสตมป์'!$T$6:$T$20000)</f>
        <v>0</v>
      </c>
      <c r="AH43" s="25">
        <f>SUMIF('บันทึกการรับ-จ่ายแสตมป์'!$B$6:$B$20000,D43,'บันทึกการรับ-จ่ายแสตมป์'!$T$6:$T$20000)</f>
        <v>0</v>
      </c>
      <c r="AI43" s="25">
        <f>SUMIF('บันทึกการรับ-จ่ายแสตมป์'!$B$6:$B$20000,E43,'บันทึกการรับ-จ่ายแสตมป์'!$T$6:$T$20000)</f>
        <v>0</v>
      </c>
      <c r="AJ43" s="25">
        <f>SUMIF('บันทึกการรับ-จ่ายแสตมป์'!$B$6:$B$20000,F43,'บันทึกการรับ-จ่ายแสตมป์'!$T$6:$T$20000)</f>
        <v>0</v>
      </c>
      <c r="AK43" s="25">
        <f>SUMIF('บันทึกการรับ-จ่ายแสตมป์'!$B$6:$B$20000,G43,'บันทึกการรับ-จ่ายแสตมป์'!$T$6:$T$20000)</f>
        <v>0</v>
      </c>
      <c r="AL43" s="25">
        <f>SUMIF('บันทึกการรับ-จ่ายแสตมป์'!$B$6:$B$20000,H43,'บันทึกการรับ-จ่ายแสตมป์'!$T$6:$T$20000)</f>
        <v>0</v>
      </c>
      <c r="AM43" s="25">
        <f>SUMIF('บันทึกการรับ-จ่ายแสตมป์'!$B$6:$B$20000,I43,'บันทึกการรับ-จ่ายแสตมป์'!$T$6:$T$20000)</f>
        <v>0</v>
      </c>
      <c r="AN43" s="25">
        <f>SUMIF('บันทึกการรับ-จ่ายแสตมป์'!$B$6:$B$20000,J43,'บันทึกการรับ-จ่ายแสตมป์'!$T$6:$T$20000)</f>
        <v>0</v>
      </c>
      <c r="AO43" s="25">
        <f>SUMIF('บันทึกการรับ-จ่ายแสตมป์'!$B$6:$B$20000,K43,'บันทึกการรับ-จ่ายแสตมป์'!$T$6:$T$20000)</f>
        <v>0</v>
      </c>
      <c r="AP43" s="25">
        <f>SUMIF('บันทึกการรับ-จ่ายแสตมป์'!$B$6:$B$20000,L43,'บันทึกการรับ-จ่ายแสตมป์'!$T$6:$T$20000)</f>
        <v>0</v>
      </c>
      <c r="AQ43" s="25">
        <f>SUMIF('บันทึกการรับ-จ่ายแสตมป์'!$B$6:$B$20000,M43,'บันทึกการรับ-จ่ายแสตมป์'!$T$6:$T$20000)</f>
        <v>0</v>
      </c>
      <c r="AR43" s="25">
        <f>SUMIF('บันทึกการรับ-จ่ายแสตมป์'!$B$6:$B$20000,N43,'บันทึกการรับ-จ่ายแสตมป์'!$T$6:$T$20000)</f>
        <v>0</v>
      </c>
      <c r="AS43" s="25">
        <f>SUMIF('บันทึกการรับ-จ่ายแสตมป์'!$B$6:$B$20000,O43,'บันทึกการรับ-จ่ายแสตมป์'!$T$6:$T$20000)</f>
        <v>0</v>
      </c>
      <c r="AT43" s="25">
        <f>SUMIF('บันทึกการรับ-จ่ายแสตมป์'!$B$6:$B$20000,P43,'บันทึกการรับ-จ่ายแสตมป์'!$T$6:$T$20000)</f>
        <v>0</v>
      </c>
      <c r="AU43" s="25">
        <f>SUMIF('บันทึกการรับ-จ่ายแสตมป์'!$B$6:$B$20000,Q43,'บันทึกการรับ-จ่ายแสตมป์'!$T$6:$T$20000)</f>
        <v>0</v>
      </c>
      <c r="AV43" s="25">
        <f>SUMIF('บันทึกการรับ-จ่ายแสตมป์'!$B$6:$B$20000,R43,'บันทึกการรับ-จ่ายแสตมป์'!$T$6:$T$20000)</f>
        <v>0</v>
      </c>
      <c r="AW43" s="25">
        <f>SUMIF('บันทึกการรับ-จ่ายแสตมป์'!$B$6:$B$20000,S43,'บันทึกการรับ-จ่ายแสตมป์'!$T$6:$T$20000)</f>
        <v>0</v>
      </c>
      <c r="AX43" s="25">
        <f>SUMIF('บันทึกการรับ-จ่ายแสตมป์'!$B$6:$B$20000,T43,'บันทึกการรับ-จ่ายแสตมป์'!$T$6:$T$20000)</f>
        <v>0</v>
      </c>
      <c r="AY43" s="25">
        <f>SUMIF('บันทึกการรับ-จ่ายแสตมป์'!$B$6:$B$20000,U43,'บันทึกการรับ-จ่ายแสตมป์'!$T$6:$T$20000)</f>
        <v>0</v>
      </c>
      <c r="AZ43" s="25">
        <f>SUMIF('บันทึกการรับ-จ่ายแสตมป์'!$B$6:$B$20000,V43,'บันทึกการรับ-จ่ายแสตมป์'!$T$6:$T$20000)</f>
        <v>0</v>
      </c>
      <c r="BA43" s="25">
        <f>SUMIF('บันทึกการรับ-จ่ายแสตมป์'!$B$6:$B$20000,W43,'บันทึกการรับ-จ่ายแสตมป์'!$T$6:$T$20000)</f>
        <v>0</v>
      </c>
      <c r="BB43" s="25">
        <f>SUMIF('บันทึกการรับ-จ่ายแสตมป์'!$B$6:$B$20000,X43,'บันทึกการรับ-จ่ายแสตมป์'!$T$6:$T$20000)</f>
        <v>0</v>
      </c>
      <c r="BC43" s="25">
        <f>SUMIF('บันทึกการรับ-จ่ายแสตมป์'!$B$6:$B$20000,Y43,'บันทึกการรับ-จ่ายแสตมป์'!$T$6:$T$20000)</f>
        <v>0</v>
      </c>
      <c r="BD43" s="25">
        <f t="shared" si="128"/>
        <v>0</v>
      </c>
      <c r="BE43" s="68">
        <f>SUMIF('บันทึกการรับ-จ่ายแสตมป์'!$D$6:$D$20000,Z43,'บันทึกการรับ-จ่ายแสตมป์'!$V$6:$V$20000)</f>
        <v>0</v>
      </c>
      <c r="BF43" s="25">
        <f t="shared" si="129"/>
        <v>0</v>
      </c>
      <c r="BG43" s="68">
        <f>SUMIF('บันทึกการรับ-จ่ายแสตมป์'!$D$6:$D$20000,AA43,'บันทึกการรับ-จ่ายแสตมป์'!$V$6:$V$20000)</f>
        <v>0</v>
      </c>
      <c r="BH43" s="25">
        <f t="shared" si="130"/>
        <v>0</v>
      </c>
      <c r="BI43" s="68">
        <f t="shared" si="131"/>
        <v>0</v>
      </c>
      <c r="BJ43" s="25">
        <f t="shared" si="132"/>
        <v>0</v>
      </c>
      <c r="BK43" s="68">
        <f t="shared" si="133"/>
        <v>0</v>
      </c>
      <c r="BL43" s="28">
        <f t="shared" si="134"/>
        <v>0</v>
      </c>
      <c r="BM43" s="25">
        <f t="shared" si="135"/>
        <v>0</v>
      </c>
      <c r="BN43" s="25"/>
    </row>
    <row r="44" spans="1:66" ht="24" x14ac:dyDescent="0.55000000000000004">
      <c r="A44" s="7"/>
      <c r="B44" s="71" t="str">
        <f t="shared" si="102"/>
        <v>ตุลาคมรับ51.1</v>
      </c>
      <c r="C44" s="71" t="str">
        <f t="shared" si="103"/>
        <v>ตุลาคมจ่าย51.1</v>
      </c>
      <c r="D44" s="71" t="str">
        <f t="shared" si="104"/>
        <v>พฤศจิกายนรับ51.1</v>
      </c>
      <c r="E44" s="71" t="str">
        <f t="shared" si="105"/>
        <v>พฤศจิกายนจ่าย51.1</v>
      </c>
      <c r="F44" s="71" t="str">
        <f t="shared" si="106"/>
        <v>ธันวาคมรับ51.1</v>
      </c>
      <c r="G44" s="71" t="str">
        <f t="shared" si="107"/>
        <v>ธันวาคมจ่าย51.1</v>
      </c>
      <c r="H44" s="71" t="str">
        <f t="shared" si="108"/>
        <v>มกราคมรับ51.1</v>
      </c>
      <c r="I44" s="71" t="str">
        <f t="shared" si="109"/>
        <v>มกราคมจ่าย51.1</v>
      </c>
      <c r="J44" s="71" t="str">
        <f t="shared" si="110"/>
        <v>กุมภาพันธ์รับ51.1</v>
      </c>
      <c r="K44" s="71" t="str">
        <f t="shared" si="111"/>
        <v>กุมภาพันธ์จ่าย51.1</v>
      </c>
      <c r="L44" s="71" t="str">
        <f t="shared" si="112"/>
        <v>มีนาคมรับ51.1</v>
      </c>
      <c r="M44" s="71" t="str">
        <f t="shared" si="113"/>
        <v>มีนาคมจ่าย51.1</v>
      </c>
      <c r="N44" s="71" t="str">
        <f t="shared" si="114"/>
        <v>เมษายนรับ51.1</v>
      </c>
      <c r="O44" s="71" t="str">
        <f t="shared" si="115"/>
        <v>เมษายนจ่าย51.1</v>
      </c>
      <c r="P44" s="71" t="str">
        <f t="shared" si="116"/>
        <v>พฤษภาคมรับ51.1</v>
      </c>
      <c r="Q44" s="71" t="str">
        <f t="shared" si="117"/>
        <v>พฤษภาคมจ่าย51.1</v>
      </c>
      <c r="R44" s="71" t="str">
        <f t="shared" si="118"/>
        <v>มิถุนายนรับ51.1</v>
      </c>
      <c r="S44" s="71" t="str">
        <f t="shared" si="119"/>
        <v>มิถุนายนจ่าย51.1</v>
      </c>
      <c r="T44" s="71" t="str">
        <f t="shared" si="120"/>
        <v>กรกฎาคมรับ51.1</v>
      </c>
      <c r="U44" s="71" t="str">
        <f t="shared" si="121"/>
        <v>กรกฎาคมจ่าย51.1</v>
      </c>
      <c r="V44" s="71" t="str">
        <f t="shared" si="122"/>
        <v>สิงหาคมรับ51.1</v>
      </c>
      <c r="W44" s="71" t="str">
        <f t="shared" si="123"/>
        <v>สิงหาคมจ่าย51.1</v>
      </c>
      <c r="X44" s="71" t="str">
        <f t="shared" si="124"/>
        <v>กันยายนรับ51.1</v>
      </c>
      <c r="Y44" s="71" t="str">
        <f t="shared" si="125"/>
        <v>กันยายนจ่าย51.1</v>
      </c>
      <c r="Z44" s="71" t="str">
        <f t="shared" si="126"/>
        <v>รับ51.1</v>
      </c>
      <c r="AA44" s="71" t="str">
        <f t="shared" si="127"/>
        <v>จ่าย51.1</v>
      </c>
      <c r="AB44" s="76">
        <v>51.1</v>
      </c>
      <c r="AC44" s="77" t="s">
        <v>462</v>
      </c>
      <c r="AD44" s="28">
        <v>0</v>
      </c>
      <c r="AE44" s="116">
        <v>0</v>
      </c>
      <c r="AF44" s="25">
        <f>SUMIF('บันทึกการรับ-จ่ายแสตมป์'!$B$6:$B$20000,B44,'บันทึกการรับ-จ่ายแสตมป์'!$T$6:$T$20000)</f>
        <v>0</v>
      </c>
      <c r="AG44" s="25">
        <f>SUMIF('บันทึกการรับ-จ่ายแสตมป์'!$B$6:$B$20000,C44,'บันทึกการรับ-จ่ายแสตมป์'!$T$6:$T$20000)</f>
        <v>0</v>
      </c>
      <c r="AH44" s="25">
        <f>SUMIF('บันทึกการรับ-จ่ายแสตมป์'!$B$6:$B$20000,D44,'บันทึกการรับ-จ่ายแสตมป์'!$T$6:$T$20000)</f>
        <v>0</v>
      </c>
      <c r="AI44" s="25">
        <f>SUMIF('บันทึกการรับ-จ่ายแสตมป์'!$B$6:$B$20000,E44,'บันทึกการรับ-จ่ายแสตมป์'!$T$6:$T$20000)</f>
        <v>0</v>
      </c>
      <c r="AJ44" s="25">
        <f>SUMIF('บันทึกการรับ-จ่ายแสตมป์'!$B$6:$B$20000,F44,'บันทึกการรับ-จ่ายแสตมป์'!$T$6:$T$20000)</f>
        <v>0</v>
      </c>
      <c r="AK44" s="25">
        <f>SUMIF('บันทึกการรับ-จ่ายแสตมป์'!$B$6:$B$20000,G44,'บันทึกการรับ-จ่ายแสตมป์'!$T$6:$T$20000)</f>
        <v>0</v>
      </c>
      <c r="AL44" s="25">
        <f>SUMIF('บันทึกการรับ-จ่ายแสตมป์'!$B$6:$B$20000,H44,'บันทึกการรับ-จ่ายแสตมป์'!$T$6:$T$20000)</f>
        <v>0</v>
      </c>
      <c r="AM44" s="25">
        <f>SUMIF('บันทึกการรับ-จ่ายแสตมป์'!$B$6:$B$20000,I44,'บันทึกการรับ-จ่ายแสตมป์'!$T$6:$T$20000)</f>
        <v>0</v>
      </c>
      <c r="AN44" s="25">
        <f>SUMIF('บันทึกการรับ-จ่ายแสตมป์'!$B$6:$B$20000,J44,'บันทึกการรับ-จ่ายแสตมป์'!$T$6:$T$20000)</f>
        <v>0</v>
      </c>
      <c r="AO44" s="25">
        <f>SUMIF('บันทึกการรับ-จ่ายแสตมป์'!$B$6:$B$20000,K44,'บันทึกการรับ-จ่ายแสตมป์'!$T$6:$T$20000)</f>
        <v>0</v>
      </c>
      <c r="AP44" s="25">
        <f>SUMIF('บันทึกการรับ-จ่ายแสตมป์'!$B$6:$B$20000,L44,'บันทึกการรับ-จ่ายแสตมป์'!$T$6:$T$20000)</f>
        <v>0</v>
      </c>
      <c r="AQ44" s="25">
        <f>SUMIF('บันทึกการรับ-จ่ายแสตมป์'!$B$6:$B$20000,M44,'บันทึกการรับ-จ่ายแสตมป์'!$T$6:$T$20000)</f>
        <v>0</v>
      </c>
      <c r="AR44" s="25">
        <f>SUMIF('บันทึกการรับ-จ่ายแสตมป์'!$B$6:$B$20000,N44,'บันทึกการรับ-จ่ายแสตมป์'!$T$6:$T$20000)</f>
        <v>0</v>
      </c>
      <c r="AS44" s="25">
        <f>SUMIF('บันทึกการรับ-จ่ายแสตมป์'!$B$6:$B$20000,O44,'บันทึกการรับ-จ่ายแสตมป์'!$T$6:$T$20000)</f>
        <v>0</v>
      </c>
      <c r="AT44" s="25">
        <f>SUMIF('บันทึกการรับ-จ่ายแสตมป์'!$B$6:$B$20000,P44,'บันทึกการรับ-จ่ายแสตมป์'!$T$6:$T$20000)</f>
        <v>0</v>
      </c>
      <c r="AU44" s="25">
        <f>SUMIF('บันทึกการรับ-จ่ายแสตมป์'!$B$6:$B$20000,Q44,'บันทึกการรับ-จ่ายแสตมป์'!$T$6:$T$20000)</f>
        <v>0</v>
      </c>
      <c r="AV44" s="25">
        <f>SUMIF('บันทึกการรับ-จ่ายแสตมป์'!$B$6:$B$20000,R44,'บันทึกการรับ-จ่ายแสตมป์'!$T$6:$T$20000)</f>
        <v>0</v>
      </c>
      <c r="AW44" s="25">
        <f>SUMIF('บันทึกการรับ-จ่ายแสตมป์'!$B$6:$B$20000,S44,'บันทึกการรับ-จ่ายแสตมป์'!$T$6:$T$20000)</f>
        <v>0</v>
      </c>
      <c r="AX44" s="25">
        <f>SUMIF('บันทึกการรับ-จ่ายแสตมป์'!$B$6:$B$20000,T44,'บันทึกการรับ-จ่ายแสตมป์'!$T$6:$T$20000)</f>
        <v>0</v>
      </c>
      <c r="AY44" s="25">
        <f>SUMIF('บันทึกการรับ-จ่ายแสตมป์'!$B$6:$B$20000,U44,'บันทึกการรับ-จ่ายแสตมป์'!$T$6:$T$20000)</f>
        <v>0</v>
      </c>
      <c r="AZ44" s="25">
        <f>SUMIF('บันทึกการรับ-จ่ายแสตมป์'!$B$6:$B$20000,V44,'บันทึกการรับ-จ่ายแสตมป์'!$T$6:$T$20000)</f>
        <v>0</v>
      </c>
      <c r="BA44" s="25">
        <f>SUMIF('บันทึกการรับ-จ่ายแสตมป์'!$B$6:$B$20000,W44,'บันทึกการรับ-จ่ายแสตมป์'!$T$6:$T$20000)</f>
        <v>0</v>
      </c>
      <c r="BB44" s="25">
        <f>SUMIF('บันทึกการรับ-จ่ายแสตมป์'!$B$6:$B$20000,X44,'บันทึกการรับ-จ่ายแสตมป์'!$T$6:$T$20000)</f>
        <v>0</v>
      </c>
      <c r="BC44" s="25">
        <f>SUMIF('บันทึกการรับ-จ่ายแสตมป์'!$B$6:$B$20000,Y44,'บันทึกการรับ-จ่ายแสตมป์'!$T$6:$T$20000)</f>
        <v>0</v>
      </c>
      <c r="BD44" s="25">
        <f t="shared" si="128"/>
        <v>0</v>
      </c>
      <c r="BE44" s="68">
        <f>SUMIF('บันทึกการรับ-จ่ายแสตมป์'!$D$6:$D$20000,Z44,'บันทึกการรับ-จ่ายแสตมป์'!$V$6:$V$20000)</f>
        <v>0</v>
      </c>
      <c r="BF44" s="25">
        <f t="shared" si="129"/>
        <v>0</v>
      </c>
      <c r="BG44" s="68">
        <f>SUMIF('บันทึกการรับ-จ่ายแสตมป์'!$D$6:$D$20000,AA44,'บันทึกการรับ-จ่ายแสตมป์'!$V$6:$V$20000)</f>
        <v>0</v>
      </c>
      <c r="BH44" s="25">
        <f t="shared" si="130"/>
        <v>0</v>
      </c>
      <c r="BI44" s="68">
        <f t="shared" si="131"/>
        <v>0</v>
      </c>
      <c r="BJ44" s="25">
        <f t="shared" si="132"/>
        <v>0</v>
      </c>
      <c r="BK44" s="68">
        <f t="shared" si="133"/>
        <v>0</v>
      </c>
      <c r="BL44" s="28">
        <f t="shared" si="134"/>
        <v>0</v>
      </c>
      <c r="BM44" s="25">
        <f t="shared" si="135"/>
        <v>0</v>
      </c>
      <c r="BN44" s="25"/>
    </row>
    <row r="45" spans="1:66" ht="24" x14ac:dyDescent="0.55000000000000004">
      <c r="A45" s="7"/>
      <c r="B45" s="71" t="str">
        <f t="shared" si="102"/>
        <v>ตุลาคมรับ51.2</v>
      </c>
      <c r="C45" s="71" t="str">
        <f t="shared" si="103"/>
        <v>ตุลาคมจ่าย51.2</v>
      </c>
      <c r="D45" s="71" t="str">
        <f t="shared" si="104"/>
        <v>พฤศจิกายนรับ51.2</v>
      </c>
      <c r="E45" s="71" t="str">
        <f t="shared" si="105"/>
        <v>พฤศจิกายนจ่าย51.2</v>
      </c>
      <c r="F45" s="71" t="str">
        <f t="shared" si="106"/>
        <v>ธันวาคมรับ51.2</v>
      </c>
      <c r="G45" s="71" t="str">
        <f t="shared" si="107"/>
        <v>ธันวาคมจ่าย51.2</v>
      </c>
      <c r="H45" s="71" t="str">
        <f t="shared" si="108"/>
        <v>มกราคมรับ51.2</v>
      </c>
      <c r="I45" s="71" t="str">
        <f t="shared" si="109"/>
        <v>มกราคมจ่าย51.2</v>
      </c>
      <c r="J45" s="71" t="str">
        <f t="shared" si="110"/>
        <v>กุมภาพันธ์รับ51.2</v>
      </c>
      <c r="K45" s="71" t="str">
        <f t="shared" si="111"/>
        <v>กุมภาพันธ์จ่าย51.2</v>
      </c>
      <c r="L45" s="71" t="str">
        <f t="shared" si="112"/>
        <v>มีนาคมรับ51.2</v>
      </c>
      <c r="M45" s="71" t="str">
        <f t="shared" si="113"/>
        <v>มีนาคมจ่าย51.2</v>
      </c>
      <c r="N45" s="71" t="str">
        <f t="shared" si="114"/>
        <v>เมษายนรับ51.2</v>
      </c>
      <c r="O45" s="71" t="str">
        <f t="shared" si="115"/>
        <v>เมษายนจ่าย51.2</v>
      </c>
      <c r="P45" s="71" t="str">
        <f t="shared" si="116"/>
        <v>พฤษภาคมรับ51.2</v>
      </c>
      <c r="Q45" s="71" t="str">
        <f t="shared" si="117"/>
        <v>พฤษภาคมจ่าย51.2</v>
      </c>
      <c r="R45" s="71" t="str">
        <f t="shared" si="118"/>
        <v>มิถุนายนรับ51.2</v>
      </c>
      <c r="S45" s="71" t="str">
        <f t="shared" si="119"/>
        <v>มิถุนายนจ่าย51.2</v>
      </c>
      <c r="T45" s="71" t="str">
        <f t="shared" si="120"/>
        <v>กรกฎาคมรับ51.2</v>
      </c>
      <c r="U45" s="71" t="str">
        <f t="shared" si="121"/>
        <v>กรกฎาคมจ่าย51.2</v>
      </c>
      <c r="V45" s="71" t="str">
        <f t="shared" si="122"/>
        <v>สิงหาคมรับ51.2</v>
      </c>
      <c r="W45" s="71" t="str">
        <f t="shared" si="123"/>
        <v>สิงหาคมจ่าย51.2</v>
      </c>
      <c r="X45" s="71" t="str">
        <f t="shared" si="124"/>
        <v>กันยายนรับ51.2</v>
      </c>
      <c r="Y45" s="71" t="str">
        <f t="shared" si="125"/>
        <v>กันยายนจ่าย51.2</v>
      </c>
      <c r="Z45" s="71" t="str">
        <f t="shared" si="126"/>
        <v>รับ51.2</v>
      </c>
      <c r="AA45" s="71" t="str">
        <f t="shared" si="127"/>
        <v>จ่าย51.2</v>
      </c>
      <c r="AB45" s="76">
        <v>51.2</v>
      </c>
      <c r="AC45" s="77" t="s">
        <v>463</v>
      </c>
      <c r="AD45" s="28">
        <v>0</v>
      </c>
      <c r="AE45" s="116">
        <v>0</v>
      </c>
      <c r="AF45" s="25">
        <f>SUMIF('บันทึกการรับ-จ่ายแสตมป์'!$B$6:$B$20000,B45,'บันทึกการรับ-จ่ายแสตมป์'!$T$6:$T$20000)</f>
        <v>0</v>
      </c>
      <c r="AG45" s="25">
        <f>SUMIF('บันทึกการรับ-จ่ายแสตมป์'!$B$6:$B$20000,C45,'บันทึกการรับ-จ่ายแสตมป์'!$T$6:$T$20000)</f>
        <v>0</v>
      </c>
      <c r="AH45" s="25">
        <f>SUMIF('บันทึกการรับ-จ่ายแสตมป์'!$B$6:$B$20000,D45,'บันทึกการรับ-จ่ายแสตมป์'!$T$6:$T$20000)</f>
        <v>0</v>
      </c>
      <c r="AI45" s="25">
        <f>SUMIF('บันทึกการรับ-จ่ายแสตมป์'!$B$6:$B$20000,E45,'บันทึกการรับ-จ่ายแสตมป์'!$T$6:$T$20000)</f>
        <v>0</v>
      </c>
      <c r="AJ45" s="25">
        <f>SUMIF('บันทึกการรับ-จ่ายแสตมป์'!$B$6:$B$20000,F45,'บันทึกการรับ-จ่ายแสตมป์'!$T$6:$T$20000)</f>
        <v>0</v>
      </c>
      <c r="AK45" s="25">
        <f>SUMIF('บันทึกการรับ-จ่ายแสตมป์'!$B$6:$B$20000,G45,'บันทึกการรับ-จ่ายแสตมป์'!$T$6:$T$20000)</f>
        <v>0</v>
      </c>
      <c r="AL45" s="25">
        <f>SUMIF('บันทึกการรับ-จ่ายแสตมป์'!$B$6:$B$20000,H45,'บันทึกการรับ-จ่ายแสตมป์'!$T$6:$T$20000)</f>
        <v>0</v>
      </c>
      <c r="AM45" s="25">
        <f>SUMIF('บันทึกการรับ-จ่ายแสตมป์'!$B$6:$B$20000,I45,'บันทึกการรับ-จ่ายแสตมป์'!$T$6:$T$20000)</f>
        <v>0</v>
      </c>
      <c r="AN45" s="25">
        <f>SUMIF('บันทึกการรับ-จ่ายแสตมป์'!$B$6:$B$20000,J45,'บันทึกการรับ-จ่ายแสตมป์'!$T$6:$T$20000)</f>
        <v>0</v>
      </c>
      <c r="AO45" s="25">
        <f>SUMIF('บันทึกการรับ-จ่ายแสตมป์'!$B$6:$B$20000,K45,'บันทึกการรับ-จ่ายแสตมป์'!$T$6:$T$20000)</f>
        <v>0</v>
      </c>
      <c r="AP45" s="25">
        <f>SUMIF('บันทึกการรับ-จ่ายแสตมป์'!$B$6:$B$20000,L45,'บันทึกการรับ-จ่ายแสตมป์'!$T$6:$T$20000)</f>
        <v>0</v>
      </c>
      <c r="AQ45" s="25">
        <f>SUMIF('บันทึกการรับ-จ่ายแสตมป์'!$B$6:$B$20000,M45,'บันทึกการรับ-จ่ายแสตมป์'!$T$6:$T$20000)</f>
        <v>0</v>
      </c>
      <c r="AR45" s="25">
        <f>SUMIF('บันทึกการรับ-จ่ายแสตมป์'!$B$6:$B$20000,N45,'บันทึกการรับ-จ่ายแสตมป์'!$T$6:$T$20000)</f>
        <v>0</v>
      </c>
      <c r="AS45" s="25">
        <f>SUMIF('บันทึกการรับ-จ่ายแสตมป์'!$B$6:$B$20000,O45,'บันทึกการรับ-จ่ายแสตมป์'!$T$6:$T$20000)</f>
        <v>0</v>
      </c>
      <c r="AT45" s="25">
        <f>SUMIF('บันทึกการรับ-จ่ายแสตมป์'!$B$6:$B$20000,P45,'บันทึกการรับ-จ่ายแสตมป์'!$T$6:$T$20000)</f>
        <v>0</v>
      </c>
      <c r="AU45" s="25">
        <f>SUMIF('บันทึกการรับ-จ่ายแสตมป์'!$B$6:$B$20000,Q45,'บันทึกการรับ-จ่ายแสตมป์'!$T$6:$T$20000)</f>
        <v>0</v>
      </c>
      <c r="AV45" s="25">
        <f>SUMIF('บันทึกการรับ-จ่ายแสตมป์'!$B$6:$B$20000,R45,'บันทึกการรับ-จ่ายแสตมป์'!$T$6:$T$20000)</f>
        <v>0</v>
      </c>
      <c r="AW45" s="25">
        <f>SUMIF('บันทึกการรับ-จ่ายแสตมป์'!$B$6:$B$20000,S45,'บันทึกการรับ-จ่ายแสตมป์'!$T$6:$T$20000)</f>
        <v>0</v>
      </c>
      <c r="AX45" s="25">
        <f>SUMIF('บันทึกการรับ-จ่ายแสตมป์'!$B$6:$B$20000,T45,'บันทึกการรับ-จ่ายแสตมป์'!$T$6:$T$20000)</f>
        <v>0</v>
      </c>
      <c r="AY45" s="25">
        <f>SUMIF('บันทึกการรับ-จ่ายแสตมป์'!$B$6:$B$20000,U45,'บันทึกการรับ-จ่ายแสตมป์'!$T$6:$T$20000)</f>
        <v>0</v>
      </c>
      <c r="AZ45" s="25">
        <f>SUMIF('บันทึกการรับ-จ่ายแสตมป์'!$B$6:$B$20000,V45,'บันทึกการรับ-จ่ายแสตมป์'!$T$6:$T$20000)</f>
        <v>0</v>
      </c>
      <c r="BA45" s="25">
        <f>SUMIF('บันทึกการรับ-จ่ายแสตมป์'!$B$6:$B$20000,W45,'บันทึกการรับ-จ่ายแสตมป์'!$T$6:$T$20000)</f>
        <v>0</v>
      </c>
      <c r="BB45" s="25">
        <f>SUMIF('บันทึกการรับ-จ่ายแสตมป์'!$B$6:$B$20000,X45,'บันทึกการรับ-จ่ายแสตมป์'!$T$6:$T$20000)</f>
        <v>0</v>
      </c>
      <c r="BC45" s="25">
        <f>SUMIF('บันทึกการรับ-จ่ายแสตมป์'!$B$6:$B$20000,Y45,'บันทึกการรับ-จ่ายแสตมป์'!$T$6:$T$20000)</f>
        <v>0</v>
      </c>
      <c r="BD45" s="25">
        <f t="shared" si="128"/>
        <v>0</v>
      </c>
      <c r="BE45" s="68">
        <f>SUMIF('บันทึกการรับ-จ่ายแสตมป์'!$D$6:$D$20000,Z45,'บันทึกการรับ-จ่ายแสตมป์'!$V$6:$V$20000)</f>
        <v>0</v>
      </c>
      <c r="BF45" s="25">
        <f t="shared" si="129"/>
        <v>0</v>
      </c>
      <c r="BG45" s="68">
        <f>SUMIF('บันทึกการรับ-จ่ายแสตมป์'!$D$6:$D$20000,AA45,'บันทึกการรับ-จ่ายแสตมป์'!$V$6:$V$20000)</f>
        <v>0</v>
      </c>
      <c r="BH45" s="25">
        <f t="shared" si="130"/>
        <v>0</v>
      </c>
      <c r="BI45" s="68">
        <f t="shared" si="131"/>
        <v>0</v>
      </c>
      <c r="BJ45" s="25">
        <f t="shared" si="132"/>
        <v>0</v>
      </c>
      <c r="BK45" s="68">
        <f t="shared" si="133"/>
        <v>0</v>
      </c>
      <c r="BL45" s="28">
        <f t="shared" si="134"/>
        <v>0</v>
      </c>
      <c r="BM45" s="25">
        <f t="shared" si="135"/>
        <v>0</v>
      </c>
      <c r="BN45" s="25"/>
    </row>
    <row r="46" spans="1:66" ht="24" x14ac:dyDescent="0.55000000000000004">
      <c r="A46" s="7"/>
      <c r="B46" s="71" t="str">
        <f t="shared" si="102"/>
        <v>ตุลาคมรับ51</v>
      </c>
      <c r="C46" s="71" t="str">
        <f t="shared" si="103"/>
        <v>ตุลาคมจ่าย51</v>
      </c>
      <c r="D46" s="71" t="str">
        <f t="shared" si="104"/>
        <v>พฤศจิกายนรับ51</v>
      </c>
      <c r="E46" s="71" t="str">
        <f t="shared" si="105"/>
        <v>พฤศจิกายนจ่าย51</v>
      </c>
      <c r="F46" s="71" t="str">
        <f t="shared" si="106"/>
        <v>ธันวาคมรับ51</v>
      </c>
      <c r="G46" s="71" t="str">
        <f t="shared" si="107"/>
        <v>ธันวาคมจ่าย51</v>
      </c>
      <c r="H46" s="71" t="str">
        <f t="shared" si="108"/>
        <v>มกราคมรับ51</v>
      </c>
      <c r="I46" s="71" t="str">
        <f t="shared" si="109"/>
        <v>มกราคมจ่าย51</v>
      </c>
      <c r="J46" s="71" t="str">
        <f t="shared" si="110"/>
        <v>กุมภาพันธ์รับ51</v>
      </c>
      <c r="K46" s="71" t="str">
        <f t="shared" si="111"/>
        <v>กุมภาพันธ์จ่าย51</v>
      </c>
      <c r="L46" s="71" t="str">
        <f t="shared" si="112"/>
        <v>มีนาคมรับ51</v>
      </c>
      <c r="M46" s="71" t="str">
        <f t="shared" si="113"/>
        <v>มีนาคมจ่าย51</v>
      </c>
      <c r="N46" s="71" t="str">
        <f t="shared" si="114"/>
        <v>เมษายนรับ51</v>
      </c>
      <c r="O46" s="71" t="str">
        <f t="shared" si="115"/>
        <v>เมษายนจ่าย51</v>
      </c>
      <c r="P46" s="71" t="str">
        <f t="shared" si="116"/>
        <v>พฤษภาคมรับ51</v>
      </c>
      <c r="Q46" s="71" t="str">
        <f t="shared" si="117"/>
        <v>พฤษภาคมจ่าย51</v>
      </c>
      <c r="R46" s="71" t="str">
        <f t="shared" si="118"/>
        <v>มิถุนายนรับ51</v>
      </c>
      <c r="S46" s="71" t="str">
        <f t="shared" si="119"/>
        <v>มิถุนายนจ่าย51</v>
      </c>
      <c r="T46" s="71" t="str">
        <f t="shared" si="120"/>
        <v>กรกฎาคมรับ51</v>
      </c>
      <c r="U46" s="71" t="str">
        <f t="shared" si="121"/>
        <v>กรกฎาคมจ่าย51</v>
      </c>
      <c r="V46" s="71" t="str">
        <f t="shared" si="122"/>
        <v>สิงหาคมรับ51</v>
      </c>
      <c r="W46" s="71" t="str">
        <f t="shared" si="123"/>
        <v>สิงหาคมจ่าย51</v>
      </c>
      <c r="X46" s="71" t="str">
        <f t="shared" si="124"/>
        <v>กันยายนรับ51</v>
      </c>
      <c r="Y46" s="71" t="str">
        <f t="shared" si="125"/>
        <v>กันยายนจ่าย51</v>
      </c>
      <c r="Z46" s="71" t="str">
        <f t="shared" si="126"/>
        <v>รับ51</v>
      </c>
      <c r="AA46" s="71" t="str">
        <f t="shared" si="127"/>
        <v>จ่าย51</v>
      </c>
      <c r="AB46" s="76">
        <v>51</v>
      </c>
      <c r="AC46" s="77" t="s">
        <v>464</v>
      </c>
      <c r="AD46" s="28">
        <v>0</v>
      </c>
      <c r="AE46" s="116">
        <v>0</v>
      </c>
      <c r="AF46" s="25">
        <f>SUMIF('บันทึกการรับ-จ่ายแสตมป์'!$B$6:$B$20000,B46,'บันทึกการรับ-จ่ายแสตมป์'!$T$6:$T$20000)</f>
        <v>0</v>
      </c>
      <c r="AG46" s="25">
        <f>SUMIF('บันทึกการรับ-จ่ายแสตมป์'!$B$6:$B$20000,C46,'บันทึกการรับ-จ่ายแสตมป์'!$T$6:$T$20000)</f>
        <v>0</v>
      </c>
      <c r="AH46" s="25">
        <f>SUMIF('บันทึกการรับ-จ่ายแสตมป์'!$B$6:$B$20000,D46,'บันทึกการรับ-จ่ายแสตมป์'!$T$6:$T$20000)</f>
        <v>0</v>
      </c>
      <c r="AI46" s="25">
        <f>SUMIF('บันทึกการรับ-จ่ายแสตมป์'!$B$6:$B$20000,E46,'บันทึกการรับ-จ่ายแสตมป์'!$T$6:$T$20000)</f>
        <v>0</v>
      </c>
      <c r="AJ46" s="25">
        <f>SUMIF('บันทึกการรับ-จ่ายแสตมป์'!$B$6:$B$20000,F46,'บันทึกการรับ-จ่ายแสตมป์'!$T$6:$T$20000)</f>
        <v>0</v>
      </c>
      <c r="AK46" s="25">
        <f>SUMIF('บันทึกการรับ-จ่ายแสตมป์'!$B$6:$B$20000,G46,'บันทึกการรับ-จ่ายแสตมป์'!$T$6:$T$20000)</f>
        <v>0</v>
      </c>
      <c r="AL46" s="25">
        <f>SUMIF('บันทึกการรับ-จ่ายแสตมป์'!$B$6:$B$20000,H46,'บันทึกการรับ-จ่ายแสตมป์'!$T$6:$T$20000)</f>
        <v>0</v>
      </c>
      <c r="AM46" s="25">
        <f>SUMIF('บันทึกการรับ-จ่ายแสตมป์'!$B$6:$B$20000,I46,'บันทึกการรับ-จ่ายแสตมป์'!$T$6:$T$20000)</f>
        <v>0</v>
      </c>
      <c r="AN46" s="25">
        <f>SUMIF('บันทึกการรับ-จ่ายแสตมป์'!$B$6:$B$20000,J46,'บันทึกการรับ-จ่ายแสตมป์'!$T$6:$T$20000)</f>
        <v>0</v>
      </c>
      <c r="AO46" s="25">
        <f>SUMIF('บันทึกการรับ-จ่ายแสตมป์'!$B$6:$B$20000,K46,'บันทึกการรับ-จ่ายแสตมป์'!$T$6:$T$20000)</f>
        <v>0</v>
      </c>
      <c r="AP46" s="25">
        <f>SUMIF('บันทึกการรับ-จ่ายแสตมป์'!$B$6:$B$20000,L46,'บันทึกการรับ-จ่ายแสตมป์'!$T$6:$T$20000)</f>
        <v>0</v>
      </c>
      <c r="AQ46" s="25">
        <f>SUMIF('บันทึกการรับ-จ่ายแสตมป์'!$B$6:$B$20000,M46,'บันทึกการรับ-จ่ายแสตมป์'!$T$6:$T$20000)</f>
        <v>0</v>
      </c>
      <c r="AR46" s="25">
        <f>SUMIF('บันทึกการรับ-จ่ายแสตมป์'!$B$6:$B$20000,N46,'บันทึกการรับ-จ่ายแสตมป์'!$T$6:$T$20000)</f>
        <v>0</v>
      </c>
      <c r="AS46" s="25">
        <f>SUMIF('บันทึกการรับ-จ่ายแสตมป์'!$B$6:$B$20000,O46,'บันทึกการรับ-จ่ายแสตมป์'!$T$6:$T$20000)</f>
        <v>0</v>
      </c>
      <c r="AT46" s="25">
        <f>SUMIF('บันทึกการรับ-จ่ายแสตมป์'!$B$6:$B$20000,P46,'บันทึกการรับ-จ่ายแสตมป์'!$T$6:$T$20000)</f>
        <v>0</v>
      </c>
      <c r="AU46" s="25">
        <f>SUMIF('บันทึกการรับ-จ่ายแสตมป์'!$B$6:$B$20000,Q46,'บันทึกการรับ-จ่ายแสตมป์'!$T$6:$T$20000)</f>
        <v>0</v>
      </c>
      <c r="AV46" s="25">
        <f>SUMIF('บันทึกการรับ-จ่ายแสตมป์'!$B$6:$B$20000,R46,'บันทึกการรับ-จ่ายแสตมป์'!$T$6:$T$20000)</f>
        <v>0</v>
      </c>
      <c r="AW46" s="25">
        <f>SUMIF('บันทึกการรับ-จ่ายแสตมป์'!$B$6:$B$20000,S46,'บันทึกการรับ-จ่ายแสตมป์'!$T$6:$T$20000)</f>
        <v>0</v>
      </c>
      <c r="AX46" s="25">
        <f>SUMIF('บันทึกการรับ-จ่ายแสตมป์'!$B$6:$B$20000,T46,'บันทึกการรับ-จ่ายแสตมป์'!$T$6:$T$20000)</f>
        <v>0</v>
      </c>
      <c r="AY46" s="25">
        <f>SUMIF('บันทึกการรับ-จ่ายแสตมป์'!$B$6:$B$20000,U46,'บันทึกการรับ-จ่ายแสตมป์'!$T$6:$T$20000)</f>
        <v>0</v>
      </c>
      <c r="AZ46" s="25">
        <f>SUMIF('บันทึกการรับ-จ่ายแสตมป์'!$B$6:$B$20000,V46,'บันทึกการรับ-จ่ายแสตมป์'!$T$6:$T$20000)</f>
        <v>0</v>
      </c>
      <c r="BA46" s="25">
        <f>SUMIF('บันทึกการรับ-จ่ายแสตมป์'!$B$6:$B$20000,W46,'บันทึกการรับ-จ่ายแสตมป์'!$T$6:$T$20000)</f>
        <v>0</v>
      </c>
      <c r="BB46" s="25">
        <f>SUMIF('บันทึกการรับ-จ่ายแสตมป์'!$B$6:$B$20000,X46,'บันทึกการรับ-จ่ายแสตมป์'!$T$6:$T$20000)</f>
        <v>0</v>
      </c>
      <c r="BC46" s="25">
        <f>SUMIF('บันทึกการรับ-จ่ายแสตมป์'!$B$6:$B$20000,Y46,'บันทึกการรับ-จ่ายแสตมป์'!$T$6:$T$20000)</f>
        <v>0</v>
      </c>
      <c r="BD46" s="25">
        <f t="shared" si="128"/>
        <v>0</v>
      </c>
      <c r="BE46" s="68">
        <f>SUMIF('บันทึกการรับ-จ่ายแสตมป์'!$D$6:$D$20000,Z46,'บันทึกการรับ-จ่ายแสตมป์'!$V$6:$V$20000)</f>
        <v>0</v>
      </c>
      <c r="BF46" s="25">
        <f t="shared" si="129"/>
        <v>0</v>
      </c>
      <c r="BG46" s="68">
        <f>SUMIF('บันทึกการรับ-จ่ายแสตมป์'!$D$6:$D$20000,AA46,'บันทึกการรับ-จ่ายแสตมป์'!$V$6:$V$20000)</f>
        <v>0</v>
      </c>
      <c r="BH46" s="25">
        <f t="shared" si="130"/>
        <v>0</v>
      </c>
      <c r="BI46" s="68">
        <f t="shared" si="131"/>
        <v>0</v>
      </c>
      <c r="BJ46" s="25">
        <f t="shared" si="132"/>
        <v>0</v>
      </c>
      <c r="BK46" s="68">
        <f t="shared" si="133"/>
        <v>0</v>
      </c>
      <c r="BL46" s="28">
        <f t="shared" si="134"/>
        <v>0</v>
      </c>
      <c r="BM46" s="25">
        <f t="shared" si="135"/>
        <v>0</v>
      </c>
      <c r="BN46" s="25"/>
    </row>
    <row r="47" spans="1:66" ht="24" x14ac:dyDescent="0.55000000000000004">
      <c r="A47" s="7"/>
      <c r="B47" s="71" t="str">
        <f t="shared" si="102"/>
        <v>ตุลาคมรับ51.1</v>
      </c>
      <c r="C47" s="71" t="str">
        <f t="shared" si="103"/>
        <v>ตุลาคมจ่าย51.1</v>
      </c>
      <c r="D47" s="71" t="str">
        <f t="shared" si="104"/>
        <v>พฤศจิกายนรับ51.1</v>
      </c>
      <c r="E47" s="71" t="str">
        <f t="shared" si="105"/>
        <v>พฤศจิกายนจ่าย51.1</v>
      </c>
      <c r="F47" s="71" t="str">
        <f t="shared" si="106"/>
        <v>ธันวาคมรับ51.1</v>
      </c>
      <c r="G47" s="71" t="str">
        <f t="shared" si="107"/>
        <v>ธันวาคมจ่าย51.1</v>
      </c>
      <c r="H47" s="71" t="str">
        <f t="shared" si="108"/>
        <v>มกราคมรับ51.1</v>
      </c>
      <c r="I47" s="71" t="str">
        <f t="shared" si="109"/>
        <v>มกราคมจ่าย51.1</v>
      </c>
      <c r="J47" s="71" t="str">
        <f t="shared" si="110"/>
        <v>กุมภาพันธ์รับ51.1</v>
      </c>
      <c r="K47" s="71" t="str">
        <f t="shared" si="111"/>
        <v>กุมภาพันธ์จ่าย51.1</v>
      </c>
      <c r="L47" s="71" t="str">
        <f t="shared" si="112"/>
        <v>มีนาคมรับ51.1</v>
      </c>
      <c r="M47" s="71" t="str">
        <f t="shared" si="113"/>
        <v>มีนาคมจ่าย51.1</v>
      </c>
      <c r="N47" s="71" t="str">
        <f t="shared" si="114"/>
        <v>เมษายนรับ51.1</v>
      </c>
      <c r="O47" s="71" t="str">
        <f t="shared" si="115"/>
        <v>เมษายนจ่าย51.1</v>
      </c>
      <c r="P47" s="71" t="str">
        <f t="shared" si="116"/>
        <v>พฤษภาคมรับ51.1</v>
      </c>
      <c r="Q47" s="71" t="str">
        <f t="shared" si="117"/>
        <v>พฤษภาคมจ่าย51.1</v>
      </c>
      <c r="R47" s="71" t="str">
        <f t="shared" si="118"/>
        <v>มิถุนายนรับ51.1</v>
      </c>
      <c r="S47" s="71" t="str">
        <f t="shared" si="119"/>
        <v>มิถุนายนจ่าย51.1</v>
      </c>
      <c r="T47" s="71" t="str">
        <f t="shared" si="120"/>
        <v>กรกฎาคมรับ51.1</v>
      </c>
      <c r="U47" s="71" t="str">
        <f t="shared" si="121"/>
        <v>กรกฎาคมจ่าย51.1</v>
      </c>
      <c r="V47" s="71" t="str">
        <f t="shared" si="122"/>
        <v>สิงหาคมรับ51.1</v>
      </c>
      <c r="W47" s="71" t="str">
        <f t="shared" si="123"/>
        <v>สิงหาคมจ่าย51.1</v>
      </c>
      <c r="X47" s="71" t="str">
        <f t="shared" si="124"/>
        <v>กันยายนรับ51.1</v>
      </c>
      <c r="Y47" s="71" t="str">
        <f t="shared" si="125"/>
        <v>กันยายนจ่าย51.1</v>
      </c>
      <c r="Z47" s="71" t="str">
        <f t="shared" si="126"/>
        <v>รับ51.1</v>
      </c>
      <c r="AA47" s="71" t="str">
        <f t="shared" si="127"/>
        <v>จ่าย51.1</v>
      </c>
      <c r="AB47" s="76">
        <v>51.1</v>
      </c>
      <c r="AC47" s="77" t="s">
        <v>465</v>
      </c>
      <c r="AD47" s="28">
        <v>0</v>
      </c>
      <c r="AE47" s="116">
        <v>0</v>
      </c>
      <c r="AF47" s="25">
        <f>SUMIF('บันทึกการรับ-จ่ายแสตมป์'!$B$6:$B$20000,B47,'บันทึกการรับ-จ่ายแสตมป์'!$T$6:$T$20000)</f>
        <v>0</v>
      </c>
      <c r="AG47" s="25">
        <f>SUMIF('บันทึกการรับ-จ่ายแสตมป์'!$B$6:$B$20000,C47,'บันทึกการรับ-จ่ายแสตมป์'!$T$6:$T$20000)</f>
        <v>0</v>
      </c>
      <c r="AH47" s="25">
        <f>SUMIF('บันทึกการรับ-จ่ายแสตมป์'!$B$6:$B$20000,D47,'บันทึกการรับ-จ่ายแสตมป์'!$T$6:$T$20000)</f>
        <v>0</v>
      </c>
      <c r="AI47" s="25">
        <f>SUMIF('บันทึกการรับ-จ่ายแสตมป์'!$B$6:$B$20000,E47,'บันทึกการรับ-จ่ายแสตมป์'!$T$6:$T$20000)</f>
        <v>0</v>
      </c>
      <c r="AJ47" s="25">
        <f>SUMIF('บันทึกการรับ-จ่ายแสตมป์'!$B$6:$B$20000,F47,'บันทึกการรับ-จ่ายแสตมป์'!$T$6:$T$20000)</f>
        <v>0</v>
      </c>
      <c r="AK47" s="25">
        <f>SUMIF('บันทึกการรับ-จ่ายแสตมป์'!$B$6:$B$20000,G47,'บันทึกการรับ-จ่ายแสตมป์'!$T$6:$T$20000)</f>
        <v>0</v>
      </c>
      <c r="AL47" s="25">
        <f>SUMIF('บันทึกการรับ-จ่ายแสตมป์'!$B$6:$B$20000,H47,'บันทึกการรับ-จ่ายแสตมป์'!$T$6:$T$20000)</f>
        <v>0</v>
      </c>
      <c r="AM47" s="25">
        <f>SUMIF('บันทึกการรับ-จ่ายแสตมป์'!$B$6:$B$20000,I47,'บันทึกการรับ-จ่ายแสตมป์'!$T$6:$T$20000)</f>
        <v>0</v>
      </c>
      <c r="AN47" s="25">
        <f>SUMIF('บันทึกการรับ-จ่ายแสตมป์'!$B$6:$B$20000,J47,'บันทึกการรับ-จ่ายแสตมป์'!$T$6:$T$20000)</f>
        <v>0</v>
      </c>
      <c r="AO47" s="25">
        <f>SUMIF('บันทึกการรับ-จ่ายแสตมป์'!$B$6:$B$20000,K47,'บันทึกการรับ-จ่ายแสตมป์'!$T$6:$T$20000)</f>
        <v>0</v>
      </c>
      <c r="AP47" s="25">
        <f>SUMIF('บันทึกการรับ-จ่ายแสตมป์'!$B$6:$B$20000,L47,'บันทึกการรับ-จ่ายแสตมป์'!$T$6:$T$20000)</f>
        <v>0</v>
      </c>
      <c r="AQ47" s="25">
        <f>SUMIF('บันทึกการรับ-จ่ายแสตมป์'!$B$6:$B$20000,M47,'บันทึกการรับ-จ่ายแสตมป์'!$T$6:$T$20000)</f>
        <v>0</v>
      </c>
      <c r="AR47" s="25">
        <f>SUMIF('บันทึกการรับ-จ่ายแสตมป์'!$B$6:$B$20000,N47,'บันทึกการรับ-จ่ายแสตมป์'!$T$6:$T$20000)</f>
        <v>0</v>
      </c>
      <c r="AS47" s="25">
        <f>SUMIF('บันทึกการรับ-จ่ายแสตมป์'!$B$6:$B$20000,O47,'บันทึกการรับ-จ่ายแสตมป์'!$T$6:$T$20000)</f>
        <v>0</v>
      </c>
      <c r="AT47" s="25">
        <f>SUMIF('บันทึกการรับ-จ่ายแสตมป์'!$B$6:$B$20000,P47,'บันทึกการรับ-จ่ายแสตมป์'!$T$6:$T$20000)</f>
        <v>0</v>
      </c>
      <c r="AU47" s="25">
        <f>SUMIF('บันทึกการรับ-จ่ายแสตมป์'!$B$6:$B$20000,Q47,'บันทึกการรับ-จ่ายแสตมป์'!$T$6:$T$20000)</f>
        <v>0</v>
      </c>
      <c r="AV47" s="25">
        <f>SUMIF('บันทึกการรับ-จ่ายแสตมป์'!$B$6:$B$20000,R47,'บันทึกการรับ-จ่ายแสตมป์'!$T$6:$T$20000)</f>
        <v>0</v>
      </c>
      <c r="AW47" s="25">
        <f>SUMIF('บันทึกการรับ-จ่ายแสตมป์'!$B$6:$B$20000,S47,'บันทึกการรับ-จ่ายแสตมป์'!$T$6:$T$20000)</f>
        <v>0</v>
      </c>
      <c r="AX47" s="25">
        <f>SUMIF('บันทึกการรับ-จ่ายแสตมป์'!$B$6:$B$20000,T47,'บันทึกการรับ-จ่ายแสตมป์'!$T$6:$T$20000)</f>
        <v>0</v>
      </c>
      <c r="AY47" s="25">
        <f>SUMIF('บันทึกการรับ-จ่ายแสตมป์'!$B$6:$B$20000,U47,'บันทึกการรับ-จ่ายแสตมป์'!$T$6:$T$20000)</f>
        <v>0</v>
      </c>
      <c r="AZ47" s="25">
        <f>SUMIF('บันทึกการรับ-จ่ายแสตมป์'!$B$6:$B$20000,V47,'บันทึกการรับ-จ่ายแสตมป์'!$T$6:$T$20000)</f>
        <v>0</v>
      </c>
      <c r="BA47" s="25">
        <f>SUMIF('บันทึกการรับ-จ่ายแสตมป์'!$B$6:$B$20000,W47,'บันทึกการรับ-จ่ายแสตมป์'!$T$6:$T$20000)</f>
        <v>0</v>
      </c>
      <c r="BB47" s="25">
        <f>SUMIF('บันทึกการรับ-จ่ายแสตมป์'!$B$6:$B$20000,X47,'บันทึกการรับ-จ่ายแสตมป์'!$T$6:$T$20000)</f>
        <v>0</v>
      </c>
      <c r="BC47" s="25">
        <f>SUMIF('บันทึกการรับ-จ่ายแสตมป์'!$B$6:$B$20000,Y47,'บันทึกการรับ-จ่ายแสตมป์'!$T$6:$T$20000)</f>
        <v>0</v>
      </c>
      <c r="BD47" s="25">
        <f t="shared" si="128"/>
        <v>0</v>
      </c>
      <c r="BE47" s="68">
        <f>SUMIF('บันทึกการรับ-จ่ายแสตมป์'!$D$6:$D$20000,Z47,'บันทึกการรับ-จ่ายแสตมป์'!$V$6:$V$20000)</f>
        <v>0</v>
      </c>
      <c r="BF47" s="25">
        <f t="shared" si="129"/>
        <v>0</v>
      </c>
      <c r="BG47" s="68">
        <f>SUMIF('บันทึกการรับ-จ่ายแสตมป์'!$D$6:$D$20000,AA47,'บันทึกการรับ-จ่ายแสตมป์'!$V$6:$V$20000)</f>
        <v>0</v>
      </c>
      <c r="BH47" s="25">
        <f t="shared" si="130"/>
        <v>0</v>
      </c>
      <c r="BI47" s="68">
        <f t="shared" si="131"/>
        <v>0</v>
      </c>
      <c r="BJ47" s="25">
        <f t="shared" si="132"/>
        <v>0</v>
      </c>
      <c r="BK47" s="68">
        <f t="shared" si="133"/>
        <v>0</v>
      </c>
      <c r="BL47" s="28">
        <f t="shared" si="134"/>
        <v>0</v>
      </c>
      <c r="BM47" s="25">
        <f t="shared" si="135"/>
        <v>0</v>
      </c>
      <c r="BN47" s="25"/>
    </row>
    <row r="48" spans="1:66" ht="24" x14ac:dyDescent="0.55000000000000004">
      <c r="A48" s="7"/>
      <c r="B48" s="71" t="str">
        <f t="shared" si="102"/>
        <v>ตุลาคมรับ51.2</v>
      </c>
      <c r="C48" s="71" t="str">
        <f t="shared" si="103"/>
        <v>ตุลาคมจ่าย51.2</v>
      </c>
      <c r="D48" s="71" t="str">
        <f t="shared" si="104"/>
        <v>พฤศจิกายนรับ51.2</v>
      </c>
      <c r="E48" s="71" t="str">
        <f t="shared" si="105"/>
        <v>พฤศจิกายนจ่าย51.2</v>
      </c>
      <c r="F48" s="71" t="str">
        <f t="shared" si="106"/>
        <v>ธันวาคมรับ51.2</v>
      </c>
      <c r="G48" s="71" t="str">
        <f t="shared" si="107"/>
        <v>ธันวาคมจ่าย51.2</v>
      </c>
      <c r="H48" s="71" t="str">
        <f t="shared" si="108"/>
        <v>มกราคมรับ51.2</v>
      </c>
      <c r="I48" s="71" t="str">
        <f t="shared" si="109"/>
        <v>มกราคมจ่าย51.2</v>
      </c>
      <c r="J48" s="71" t="str">
        <f t="shared" si="110"/>
        <v>กุมภาพันธ์รับ51.2</v>
      </c>
      <c r="K48" s="71" t="str">
        <f t="shared" si="111"/>
        <v>กุมภาพันธ์จ่าย51.2</v>
      </c>
      <c r="L48" s="71" t="str">
        <f t="shared" si="112"/>
        <v>มีนาคมรับ51.2</v>
      </c>
      <c r="M48" s="71" t="str">
        <f t="shared" si="113"/>
        <v>มีนาคมจ่าย51.2</v>
      </c>
      <c r="N48" s="71" t="str">
        <f t="shared" si="114"/>
        <v>เมษายนรับ51.2</v>
      </c>
      <c r="O48" s="71" t="str">
        <f t="shared" si="115"/>
        <v>เมษายนจ่าย51.2</v>
      </c>
      <c r="P48" s="71" t="str">
        <f t="shared" si="116"/>
        <v>พฤษภาคมรับ51.2</v>
      </c>
      <c r="Q48" s="71" t="str">
        <f t="shared" si="117"/>
        <v>พฤษภาคมจ่าย51.2</v>
      </c>
      <c r="R48" s="71" t="str">
        <f t="shared" si="118"/>
        <v>มิถุนายนรับ51.2</v>
      </c>
      <c r="S48" s="71" t="str">
        <f t="shared" si="119"/>
        <v>มิถุนายนจ่าย51.2</v>
      </c>
      <c r="T48" s="71" t="str">
        <f t="shared" si="120"/>
        <v>กรกฎาคมรับ51.2</v>
      </c>
      <c r="U48" s="71" t="str">
        <f t="shared" si="121"/>
        <v>กรกฎาคมจ่าย51.2</v>
      </c>
      <c r="V48" s="71" t="str">
        <f t="shared" si="122"/>
        <v>สิงหาคมรับ51.2</v>
      </c>
      <c r="W48" s="71" t="str">
        <f t="shared" si="123"/>
        <v>สิงหาคมจ่าย51.2</v>
      </c>
      <c r="X48" s="71" t="str">
        <f t="shared" si="124"/>
        <v>กันยายนรับ51.2</v>
      </c>
      <c r="Y48" s="71" t="str">
        <f t="shared" si="125"/>
        <v>กันยายนจ่าย51.2</v>
      </c>
      <c r="Z48" s="71" t="str">
        <f t="shared" si="126"/>
        <v>รับ51.2</v>
      </c>
      <c r="AA48" s="71" t="str">
        <f t="shared" si="127"/>
        <v>จ่าย51.2</v>
      </c>
      <c r="AB48" s="76">
        <v>51.2</v>
      </c>
      <c r="AC48" s="77" t="s">
        <v>466</v>
      </c>
      <c r="AD48" s="28">
        <v>0</v>
      </c>
      <c r="AE48" s="116">
        <v>0</v>
      </c>
      <c r="AF48" s="25">
        <f>SUMIF('บันทึกการรับ-จ่ายแสตมป์'!$B$6:$B$20000,B48,'บันทึกการรับ-จ่ายแสตมป์'!$T$6:$T$20000)</f>
        <v>0</v>
      </c>
      <c r="AG48" s="25">
        <f>SUMIF('บันทึกการรับ-จ่ายแสตมป์'!$B$6:$B$20000,C48,'บันทึกการรับ-จ่ายแสตมป์'!$T$6:$T$20000)</f>
        <v>0</v>
      </c>
      <c r="AH48" s="25">
        <f>SUMIF('บันทึกการรับ-จ่ายแสตมป์'!$B$6:$B$20000,D48,'บันทึกการรับ-จ่ายแสตมป์'!$T$6:$T$20000)</f>
        <v>0</v>
      </c>
      <c r="AI48" s="25">
        <f>SUMIF('บันทึกการรับ-จ่ายแสตมป์'!$B$6:$B$20000,E48,'บันทึกการรับ-จ่ายแสตมป์'!$T$6:$T$20000)</f>
        <v>0</v>
      </c>
      <c r="AJ48" s="25">
        <f>SUMIF('บันทึกการรับ-จ่ายแสตมป์'!$B$6:$B$20000,F48,'บันทึกการรับ-จ่ายแสตมป์'!$T$6:$T$20000)</f>
        <v>0</v>
      </c>
      <c r="AK48" s="25">
        <f>SUMIF('บันทึกการรับ-จ่ายแสตมป์'!$B$6:$B$20000,G48,'บันทึกการรับ-จ่ายแสตมป์'!$T$6:$T$20000)</f>
        <v>0</v>
      </c>
      <c r="AL48" s="25">
        <f>SUMIF('บันทึกการรับ-จ่ายแสตมป์'!$B$6:$B$20000,H48,'บันทึกการรับ-จ่ายแสตมป์'!$T$6:$T$20000)</f>
        <v>0</v>
      </c>
      <c r="AM48" s="25">
        <f>SUMIF('บันทึกการรับ-จ่ายแสตมป์'!$B$6:$B$20000,I48,'บันทึกการรับ-จ่ายแสตมป์'!$T$6:$T$20000)</f>
        <v>0</v>
      </c>
      <c r="AN48" s="25">
        <f>SUMIF('บันทึกการรับ-จ่ายแสตมป์'!$B$6:$B$20000,J48,'บันทึกการรับ-จ่ายแสตมป์'!$T$6:$T$20000)</f>
        <v>0</v>
      </c>
      <c r="AO48" s="25">
        <f>SUMIF('บันทึกการรับ-จ่ายแสตมป์'!$B$6:$B$20000,K48,'บันทึกการรับ-จ่ายแสตมป์'!$T$6:$T$20000)</f>
        <v>0</v>
      </c>
      <c r="AP48" s="25">
        <f>SUMIF('บันทึกการรับ-จ่ายแสตมป์'!$B$6:$B$20000,L48,'บันทึกการรับ-จ่ายแสตมป์'!$T$6:$T$20000)</f>
        <v>0</v>
      </c>
      <c r="AQ48" s="25">
        <f>SUMIF('บันทึกการรับ-จ่ายแสตมป์'!$B$6:$B$20000,M48,'บันทึกการรับ-จ่ายแสตมป์'!$T$6:$T$20000)</f>
        <v>0</v>
      </c>
      <c r="AR48" s="25">
        <f>SUMIF('บันทึกการรับ-จ่ายแสตมป์'!$B$6:$B$20000,N48,'บันทึกการรับ-จ่ายแสตมป์'!$T$6:$T$20000)</f>
        <v>0</v>
      </c>
      <c r="AS48" s="25">
        <f>SUMIF('บันทึกการรับ-จ่ายแสตมป์'!$B$6:$B$20000,O48,'บันทึกการรับ-จ่ายแสตมป์'!$T$6:$T$20000)</f>
        <v>0</v>
      </c>
      <c r="AT48" s="25">
        <f>SUMIF('บันทึกการรับ-จ่ายแสตมป์'!$B$6:$B$20000,P48,'บันทึกการรับ-จ่ายแสตมป์'!$T$6:$T$20000)</f>
        <v>0</v>
      </c>
      <c r="AU48" s="25">
        <f>SUMIF('บันทึกการรับ-จ่ายแสตมป์'!$B$6:$B$20000,Q48,'บันทึกการรับ-จ่ายแสตมป์'!$T$6:$T$20000)</f>
        <v>0</v>
      </c>
      <c r="AV48" s="25">
        <f>SUMIF('บันทึกการรับ-จ่ายแสตมป์'!$B$6:$B$20000,R48,'บันทึกการรับ-จ่ายแสตมป์'!$T$6:$T$20000)</f>
        <v>0</v>
      </c>
      <c r="AW48" s="25">
        <f>SUMIF('บันทึกการรับ-จ่ายแสตมป์'!$B$6:$B$20000,S48,'บันทึกการรับ-จ่ายแสตมป์'!$T$6:$T$20000)</f>
        <v>0</v>
      </c>
      <c r="AX48" s="25">
        <f>SUMIF('บันทึกการรับ-จ่ายแสตมป์'!$B$6:$B$20000,T48,'บันทึกการรับ-จ่ายแสตมป์'!$T$6:$T$20000)</f>
        <v>0</v>
      </c>
      <c r="AY48" s="25">
        <f>SUMIF('บันทึกการรับ-จ่ายแสตมป์'!$B$6:$B$20000,U48,'บันทึกการรับ-จ่ายแสตมป์'!$T$6:$T$20000)</f>
        <v>0</v>
      </c>
      <c r="AZ48" s="25">
        <f>SUMIF('บันทึกการรับ-จ่ายแสตมป์'!$B$6:$B$20000,V48,'บันทึกการรับ-จ่ายแสตมป์'!$T$6:$T$20000)</f>
        <v>0</v>
      </c>
      <c r="BA48" s="25">
        <f>SUMIF('บันทึกการรับ-จ่ายแสตมป์'!$B$6:$B$20000,W48,'บันทึกการรับ-จ่ายแสตมป์'!$T$6:$T$20000)</f>
        <v>0</v>
      </c>
      <c r="BB48" s="25">
        <f>SUMIF('บันทึกการรับ-จ่ายแสตมป์'!$B$6:$B$20000,X48,'บันทึกการรับ-จ่ายแสตมป์'!$T$6:$T$20000)</f>
        <v>0</v>
      </c>
      <c r="BC48" s="25">
        <f>SUMIF('บันทึกการรับ-จ่ายแสตมป์'!$B$6:$B$20000,Y48,'บันทึกการรับ-จ่ายแสตมป์'!$T$6:$T$20000)</f>
        <v>0</v>
      </c>
      <c r="BD48" s="25">
        <f t="shared" si="128"/>
        <v>0</v>
      </c>
      <c r="BE48" s="68">
        <f>SUMIF('บันทึกการรับ-จ่ายแสตมป์'!$D$6:$D$20000,Z48,'บันทึกการรับ-จ่ายแสตมป์'!$V$6:$V$20000)</f>
        <v>0</v>
      </c>
      <c r="BF48" s="25">
        <f t="shared" si="129"/>
        <v>0</v>
      </c>
      <c r="BG48" s="68">
        <f>SUMIF('บันทึกการรับ-จ่ายแสตมป์'!$D$6:$D$20000,AA48,'บันทึกการรับ-จ่ายแสตมป์'!$V$6:$V$20000)</f>
        <v>0</v>
      </c>
      <c r="BH48" s="25">
        <f t="shared" si="130"/>
        <v>0</v>
      </c>
      <c r="BI48" s="68">
        <f t="shared" si="131"/>
        <v>0</v>
      </c>
      <c r="BJ48" s="25">
        <f t="shared" si="132"/>
        <v>0</v>
      </c>
      <c r="BK48" s="68">
        <f t="shared" si="133"/>
        <v>0</v>
      </c>
      <c r="BL48" s="28">
        <f t="shared" si="134"/>
        <v>0</v>
      </c>
      <c r="BM48" s="25">
        <f t="shared" si="135"/>
        <v>0</v>
      </c>
      <c r="BN48" s="25"/>
    </row>
    <row r="49" spans="1:66" ht="24" x14ac:dyDescent="0.55000000000000004">
      <c r="A49" s="90">
        <v>6</v>
      </c>
      <c r="B49" s="91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135" t="s">
        <v>472</v>
      </c>
      <c r="AC49" s="136"/>
      <c r="AD49" s="90"/>
      <c r="AE49" s="90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3"/>
      <c r="BJ49" s="92"/>
      <c r="BK49" s="93"/>
      <c r="BL49" s="94"/>
      <c r="BM49" s="92"/>
      <c r="BN49" s="92"/>
    </row>
    <row r="50" spans="1:66" ht="24" x14ac:dyDescent="0.55000000000000004">
      <c r="A50" s="7"/>
      <c r="B50" s="71" t="str">
        <f t="shared" ref="B50:B54" si="136">$B$5&amp;$B$6&amp;AB50</f>
        <v>ตุลาคมรับ61</v>
      </c>
      <c r="C50" s="71" t="str">
        <f t="shared" ref="C50:C54" si="137">$C$5&amp;$C$6&amp;AB50</f>
        <v>ตุลาคมจ่าย61</v>
      </c>
      <c r="D50" s="71" t="str">
        <f t="shared" ref="D50:D54" si="138">$D$5&amp;$D$6&amp;AB50</f>
        <v>พฤศจิกายนรับ61</v>
      </c>
      <c r="E50" s="71" t="str">
        <f t="shared" ref="E50:E54" si="139">$E$5&amp;$E$6&amp;AB50</f>
        <v>พฤศจิกายนจ่าย61</v>
      </c>
      <c r="F50" s="71" t="str">
        <f t="shared" ref="F50:F54" si="140">$F$5&amp;$F$6&amp;AB50</f>
        <v>ธันวาคมรับ61</v>
      </c>
      <c r="G50" s="71" t="str">
        <f t="shared" ref="G50:G54" si="141">$G$5&amp;$G$6&amp;AB50</f>
        <v>ธันวาคมจ่าย61</v>
      </c>
      <c r="H50" s="71" t="str">
        <f t="shared" ref="H50:H54" si="142">$H$5&amp;$H$6&amp;AB50</f>
        <v>มกราคมรับ61</v>
      </c>
      <c r="I50" s="71" t="str">
        <f t="shared" ref="I50:I54" si="143">$I$5&amp;$I$6&amp;AB50</f>
        <v>มกราคมจ่าย61</v>
      </c>
      <c r="J50" s="71" t="str">
        <f t="shared" ref="J50:J54" si="144">$J$5&amp;$J$6&amp;AB50</f>
        <v>กุมภาพันธ์รับ61</v>
      </c>
      <c r="K50" s="71" t="str">
        <f t="shared" ref="K50:K54" si="145">$K$5&amp;$K$6&amp;AB50</f>
        <v>กุมภาพันธ์จ่าย61</v>
      </c>
      <c r="L50" s="71" t="str">
        <f t="shared" ref="L50:L54" si="146">$L$5&amp;$L$6&amp;AB50</f>
        <v>มีนาคมรับ61</v>
      </c>
      <c r="M50" s="71" t="str">
        <f t="shared" ref="M50:M54" si="147">$M$5&amp;$M$6&amp;AB50</f>
        <v>มีนาคมจ่าย61</v>
      </c>
      <c r="N50" s="71" t="str">
        <f t="shared" ref="N50:N54" si="148">$N$5&amp;$N$6&amp;AB50</f>
        <v>เมษายนรับ61</v>
      </c>
      <c r="O50" s="71" t="str">
        <f t="shared" ref="O50:O54" si="149">$O$5&amp;$O$6&amp;AB50</f>
        <v>เมษายนจ่าย61</v>
      </c>
      <c r="P50" s="71" t="str">
        <f t="shared" ref="P50:P54" si="150">$P$5&amp;$P$6&amp;AB50</f>
        <v>พฤษภาคมรับ61</v>
      </c>
      <c r="Q50" s="71" t="str">
        <f t="shared" ref="Q50:Q54" si="151">$Q$5&amp;$Q$6&amp;AB50</f>
        <v>พฤษภาคมจ่าย61</v>
      </c>
      <c r="R50" s="71" t="str">
        <f t="shared" ref="R50:R54" si="152">$R$5&amp;$R$6&amp;AB50</f>
        <v>มิถุนายนรับ61</v>
      </c>
      <c r="S50" s="71" t="str">
        <f t="shared" ref="S50:S54" si="153">$S$5&amp;$S$6&amp;AB50</f>
        <v>มิถุนายนจ่าย61</v>
      </c>
      <c r="T50" s="71" t="str">
        <f t="shared" ref="T50:T54" si="154">$T$5&amp;$T$6&amp;AB50</f>
        <v>กรกฎาคมรับ61</v>
      </c>
      <c r="U50" s="71" t="str">
        <f t="shared" ref="U50:U54" si="155">$U$5&amp;$U$6&amp;AB50</f>
        <v>กรกฎาคมจ่าย61</v>
      </c>
      <c r="V50" s="71" t="str">
        <f t="shared" ref="V50:V54" si="156">$V$5&amp;$V$6&amp;AB50</f>
        <v>สิงหาคมรับ61</v>
      </c>
      <c r="W50" s="71" t="str">
        <f t="shared" ref="W50:W54" si="157">$W$5&amp;$W$6&amp;AB50</f>
        <v>สิงหาคมจ่าย61</v>
      </c>
      <c r="X50" s="71" t="str">
        <f t="shared" ref="X50:X54" si="158">$X$5&amp;$X$6&amp;AB50</f>
        <v>กันยายนรับ61</v>
      </c>
      <c r="Y50" s="71" t="str">
        <f t="shared" ref="Y50:Y54" si="159">$Y$5&amp;$Y$6&amp;AB50</f>
        <v>กันยายนจ่าย61</v>
      </c>
      <c r="Z50" s="71" t="str">
        <f t="shared" ref="Z50:Z54" si="160">$Z$6&amp;AB50</f>
        <v>รับ61</v>
      </c>
      <c r="AA50" s="71" t="str">
        <f t="shared" ref="AA50:AA54" si="161">$AA$6&amp;AB50</f>
        <v>จ่าย61</v>
      </c>
      <c r="AB50" s="78">
        <v>61</v>
      </c>
      <c r="AC50" s="77" t="s">
        <v>467</v>
      </c>
      <c r="AD50" s="28">
        <v>0</v>
      </c>
      <c r="AE50" s="116">
        <v>0</v>
      </c>
      <c r="AF50" s="25">
        <f>SUMIF('บันทึกการรับ-จ่ายแสตมป์'!$B$6:$B$20000,B50,'บันทึกการรับ-จ่ายแสตมป์'!$T$6:$T$20000)</f>
        <v>0</v>
      </c>
      <c r="AG50" s="25">
        <f>SUMIF('บันทึกการรับ-จ่ายแสตมป์'!$B$6:$B$20000,C50,'บันทึกการรับ-จ่ายแสตมป์'!$T$6:$T$20000)</f>
        <v>0</v>
      </c>
      <c r="AH50" s="25">
        <f>SUMIF('บันทึกการรับ-จ่ายแสตมป์'!$B$6:$B$20000,D50,'บันทึกการรับ-จ่ายแสตมป์'!$T$6:$T$20000)</f>
        <v>0</v>
      </c>
      <c r="AI50" s="25">
        <f>SUMIF('บันทึกการรับ-จ่ายแสตมป์'!$B$6:$B$20000,E50,'บันทึกการรับ-จ่ายแสตมป์'!$T$6:$T$20000)</f>
        <v>0</v>
      </c>
      <c r="AJ50" s="25">
        <f>SUMIF('บันทึกการรับ-จ่ายแสตมป์'!$B$6:$B$20000,F50,'บันทึกการรับ-จ่ายแสตมป์'!$T$6:$T$20000)</f>
        <v>0</v>
      </c>
      <c r="AK50" s="25">
        <f>SUMIF('บันทึกการรับ-จ่ายแสตมป์'!$B$6:$B$20000,G50,'บันทึกการรับ-จ่ายแสตมป์'!$T$6:$T$20000)</f>
        <v>0</v>
      </c>
      <c r="AL50" s="25">
        <f>SUMIF('บันทึกการรับ-จ่ายแสตมป์'!$B$6:$B$20000,H50,'บันทึกการรับ-จ่ายแสตมป์'!$T$6:$T$20000)</f>
        <v>0</v>
      </c>
      <c r="AM50" s="25">
        <f>SUMIF('บันทึกการรับ-จ่ายแสตมป์'!$B$6:$B$20000,I50,'บันทึกการรับ-จ่ายแสตมป์'!$T$6:$T$20000)</f>
        <v>0</v>
      </c>
      <c r="AN50" s="25">
        <f>SUMIF('บันทึกการรับ-จ่ายแสตมป์'!$B$6:$B$20000,J50,'บันทึกการรับ-จ่ายแสตมป์'!$T$6:$T$20000)</f>
        <v>0</v>
      </c>
      <c r="AO50" s="25">
        <f>SUMIF('บันทึกการรับ-จ่ายแสตมป์'!$B$6:$B$20000,K50,'บันทึกการรับ-จ่ายแสตมป์'!$T$6:$T$20000)</f>
        <v>0</v>
      </c>
      <c r="AP50" s="25">
        <f>SUMIF('บันทึกการรับ-จ่ายแสตมป์'!$B$6:$B$20000,L50,'บันทึกการรับ-จ่ายแสตมป์'!$T$6:$T$20000)</f>
        <v>0</v>
      </c>
      <c r="AQ50" s="25">
        <f>SUMIF('บันทึกการรับ-จ่ายแสตมป์'!$B$6:$B$20000,M50,'บันทึกการรับ-จ่ายแสตมป์'!$T$6:$T$20000)</f>
        <v>0</v>
      </c>
      <c r="AR50" s="25">
        <f>SUMIF('บันทึกการรับ-จ่ายแสตมป์'!$B$6:$B$20000,N50,'บันทึกการรับ-จ่ายแสตมป์'!$T$6:$T$20000)</f>
        <v>0</v>
      </c>
      <c r="AS50" s="25">
        <f>SUMIF('บันทึกการรับ-จ่ายแสตมป์'!$B$6:$B$20000,O50,'บันทึกการรับ-จ่ายแสตมป์'!$T$6:$T$20000)</f>
        <v>0</v>
      </c>
      <c r="AT50" s="25">
        <f>SUMIF('บันทึกการรับ-จ่ายแสตมป์'!$B$6:$B$20000,P50,'บันทึกการรับ-จ่ายแสตมป์'!$T$6:$T$20000)</f>
        <v>0</v>
      </c>
      <c r="AU50" s="25">
        <f>SUMIF('บันทึกการรับ-จ่ายแสตมป์'!$B$6:$B$20000,Q50,'บันทึกการรับ-จ่ายแสตมป์'!$T$6:$T$20000)</f>
        <v>0</v>
      </c>
      <c r="AV50" s="25">
        <f>SUMIF('บันทึกการรับ-จ่ายแสตมป์'!$B$6:$B$20000,R50,'บันทึกการรับ-จ่ายแสตมป์'!$T$6:$T$20000)</f>
        <v>0</v>
      </c>
      <c r="AW50" s="25">
        <f>SUMIF('บันทึกการรับ-จ่ายแสตมป์'!$B$6:$B$20000,S50,'บันทึกการรับ-จ่ายแสตมป์'!$T$6:$T$20000)</f>
        <v>0</v>
      </c>
      <c r="AX50" s="25">
        <f>SUMIF('บันทึกการรับ-จ่ายแสตมป์'!$B$6:$B$20000,T50,'บันทึกการรับ-จ่ายแสตมป์'!$T$6:$T$20000)</f>
        <v>0</v>
      </c>
      <c r="AY50" s="25">
        <f>SUMIF('บันทึกการรับ-จ่ายแสตมป์'!$B$6:$B$20000,U50,'บันทึกการรับ-จ่ายแสตมป์'!$T$6:$T$20000)</f>
        <v>0</v>
      </c>
      <c r="AZ50" s="25">
        <f>SUMIF('บันทึกการรับ-จ่ายแสตมป์'!$B$6:$B$20000,V50,'บันทึกการรับ-จ่ายแสตมป์'!$T$6:$T$20000)</f>
        <v>0</v>
      </c>
      <c r="BA50" s="25">
        <f>SUMIF('บันทึกการรับ-จ่ายแสตมป์'!$B$6:$B$20000,W50,'บันทึกการรับ-จ่ายแสตมป์'!$T$6:$T$20000)</f>
        <v>0</v>
      </c>
      <c r="BB50" s="25">
        <f>SUMIF('บันทึกการรับ-จ่ายแสตมป์'!$B$6:$B$20000,X50,'บันทึกการรับ-จ่ายแสตมป์'!$T$6:$T$20000)</f>
        <v>0</v>
      </c>
      <c r="BC50" s="25">
        <f>SUMIF('บันทึกการรับ-จ่ายแสตมป์'!$B$6:$B$20000,Y50,'บันทึกการรับ-จ่ายแสตมป์'!$T$6:$T$20000)</f>
        <v>0</v>
      </c>
      <c r="BD50" s="25">
        <f t="shared" ref="BD50:BD54" si="162">AF50+AH50+AJ50+AL50+AN50+AP50+AR50+AT50+AV50+AX50+AZ50+BB50</f>
        <v>0</v>
      </c>
      <c r="BE50" s="68">
        <f>SUMIF('บันทึกการรับ-จ่ายแสตมป์'!$D$6:$D$20000,Z50,'บันทึกการรับ-จ่ายแสตมป์'!$V$6:$V$20000)</f>
        <v>0</v>
      </c>
      <c r="BF50" s="25">
        <f t="shared" ref="BF50:BF54" si="163">AG50+AI50+AK50+AM50+AO50+AQ50+AS50+AU50+AW50+AY50+BA50+BC50</f>
        <v>0</v>
      </c>
      <c r="BG50" s="68">
        <f>SUMIF('บันทึกการรับ-จ่ายแสตมป์'!$D$6:$D$20000,AA50,'บันทึกการรับ-จ่ายแสตมป์'!$V$6:$V$20000)</f>
        <v>0</v>
      </c>
      <c r="BH50" s="25">
        <f t="shared" ref="BH50:BH54" si="164">AD50+BD50</f>
        <v>0</v>
      </c>
      <c r="BI50" s="68">
        <f t="shared" ref="BI50:BI54" si="165">AE50+BE50</f>
        <v>0</v>
      </c>
      <c r="BJ50" s="25">
        <f t="shared" ref="BJ50:BJ54" si="166">BF50</f>
        <v>0</v>
      </c>
      <c r="BK50" s="68">
        <f t="shared" ref="BK50:BK54" si="167">BG50</f>
        <v>0</v>
      </c>
      <c r="BL50" s="28">
        <f t="shared" ref="BL50:BL54" si="168">BH50-BJ50</f>
        <v>0</v>
      </c>
      <c r="BM50" s="25">
        <f t="shared" ref="BM50:BM54" si="169">BI50-BK50</f>
        <v>0</v>
      </c>
      <c r="BN50" s="25"/>
    </row>
    <row r="51" spans="1:66" ht="24" x14ac:dyDescent="0.55000000000000004">
      <c r="A51" s="7"/>
      <c r="B51" s="71" t="str">
        <f t="shared" si="136"/>
        <v>ตุลาคมรับ62</v>
      </c>
      <c r="C51" s="71" t="str">
        <f t="shared" si="137"/>
        <v>ตุลาคมจ่าย62</v>
      </c>
      <c r="D51" s="71" t="str">
        <f t="shared" si="138"/>
        <v>พฤศจิกายนรับ62</v>
      </c>
      <c r="E51" s="71" t="str">
        <f t="shared" si="139"/>
        <v>พฤศจิกายนจ่าย62</v>
      </c>
      <c r="F51" s="71" t="str">
        <f t="shared" si="140"/>
        <v>ธันวาคมรับ62</v>
      </c>
      <c r="G51" s="71" t="str">
        <f t="shared" si="141"/>
        <v>ธันวาคมจ่าย62</v>
      </c>
      <c r="H51" s="71" t="str">
        <f t="shared" si="142"/>
        <v>มกราคมรับ62</v>
      </c>
      <c r="I51" s="71" t="str">
        <f t="shared" si="143"/>
        <v>มกราคมจ่าย62</v>
      </c>
      <c r="J51" s="71" t="str">
        <f t="shared" si="144"/>
        <v>กุมภาพันธ์รับ62</v>
      </c>
      <c r="K51" s="71" t="str">
        <f t="shared" si="145"/>
        <v>กุมภาพันธ์จ่าย62</v>
      </c>
      <c r="L51" s="71" t="str">
        <f t="shared" si="146"/>
        <v>มีนาคมรับ62</v>
      </c>
      <c r="M51" s="71" t="str">
        <f t="shared" si="147"/>
        <v>มีนาคมจ่าย62</v>
      </c>
      <c r="N51" s="71" t="str">
        <f t="shared" si="148"/>
        <v>เมษายนรับ62</v>
      </c>
      <c r="O51" s="71" t="str">
        <f t="shared" si="149"/>
        <v>เมษายนจ่าย62</v>
      </c>
      <c r="P51" s="71" t="str">
        <f t="shared" si="150"/>
        <v>พฤษภาคมรับ62</v>
      </c>
      <c r="Q51" s="71" t="str">
        <f t="shared" si="151"/>
        <v>พฤษภาคมจ่าย62</v>
      </c>
      <c r="R51" s="71" t="str">
        <f t="shared" si="152"/>
        <v>มิถุนายนรับ62</v>
      </c>
      <c r="S51" s="71" t="str">
        <f t="shared" si="153"/>
        <v>มิถุนายนจ่าย62</v>
      </c>
      <c r="T51" s="71" t="str">
        <f t="shared" si="154"/>
        <v>กรกฎาคมรับ62</v>
      </c>
      <c r="U51" s="71" t="str">
        <f t="shared" si="155"/>
        <v>กรกฎาคมจ่าย62</v>
      </c>
      <c r="V51" s="71" t="str">
        <f t="shared" si="156"/>
        <v>สิงหาคมรับ62</v>
      </c>
      <c r="W51" s="71" t="str">
        <f t="shared" si="157"/>
        <v>สิงหาคมจ่าย62</v>
      </c>
      <c r="X51" s="71" t="str">
        <f t="shared" si="158"/>
        <v>กันยายนรับ62</v>
      </c>
      <c r="Y51" s="71" t="str">
        <f t="shared" si="159"/>
        <v>กันยายนจ่าย62</v>
      </c>
      <c r="Z51" s="71" t="str">
        <f t="shared" si="160"/>
        <v>รับ62</v>
      </c>
      <c r="AA51" s="71" t="str">
        <f t="shared" si="161"/>
        <v>จ่าย62</v>
      </c>
      <c r="AB51" s="78">
        <v>62</v>
      </c>
      <c r="AC51" s="77" t="s">
        <v>468</v>
      </c>
      <c r="AD51" s="28">
        <v>0</v>
      </c>
      <c r="AE51" s="116">
        <v>0</v>
      </c>
      <c r="AF51" s="25">
        <f>SUMIF('บันทึกการรับ-จ่ายแสตมป์'!$B$6:$B$20000,B51,'บันทึกการรับ-จ่ายแสตมป์'!$T$6:$T$20000)</f>
        <v>0</v>
      </c>
      <c r="AG51" s="25">
        <f>SUMIF('บันทึกการรับ-จ่ายแสตมป์'!$B$6:$B$20000,C51,'บันทึกการรับ-จ่ายแสตมป์'!$T$6:$T$20000)</f>
        <v>0</v>
      </c>
      <c r="AH51" s="25">
        <f>SUMIF('บันทึกการรับ-จ่ายแสตมป์'!$B$6:$B$20000,D51,'บันทึกการรับ-จ่ายแสตมป์'!$T$6:$T$20000)</f>
        <v>0</v>
      </c>
      <c r="AI51" s="25">
        <f>SUMIF('บันทึกการรับ-จ่ายแสตมป์'!$B$6:$B$20000,E51,'บันทึกการรับ-จ่ายแสตมป์'!$T$6:$T$20000)</f>
        <v>0</v>
      </c>
      <c r="AJ51" s="25">
        <f>SUMIF('บันทึกการรับ-จ่ายแสตมป์'!$B$6:$B$20000,F51,'บันทึกการรับ-จ่ายแสตมป์'!$T$6:$T$20000)</f>
        <v>0</v>
      </c>
      <c r="AK51" s="25">
        <f>SUMIF('บันทึกการรับ-จ่ายแสตมป์'!$B$6:$B$20000,G51,'บันทึกการรับ-จ่ายแสตมป์'!$T$6:$T$20000)</f>
        <v>0</v>
      </c>
      <c r="AL51" s="25">
        <f>SUMIF('บันทึกการรับ-จ่ายแสตมป์'!$B$6:$B$20000,H51,'บันทึกการรับ-จ่ายแสตมป์'!$T$6:$T$20000)</f>
        <v>0</v>
      </c>
      <c r="AM51" s="25">
        <f>SUMIF('บันทึกการรับ-จ่ายแสตมป์'!$B$6:$B$20000,I51,'บันทึกการรับ-จ่ายแสตมป์'!$T$6:$T$20000)</f>
        <v>0</v>
      </c>
      <c r="AN51" s="25">
        <f>SUMIF('บันทึกการรับ-จ่ายแสตมป์'!$B$6:$B$20000,J51,'บันทึกการรับ-จ่ายแสตมป์'!$T$6:$T$20000)</f>
        <v>0</v>
      </c>
      <c r="AO51" s="25">
        <f>SUMIF('บันทึกการรับ-จ่ายแสตมป์'!$B$6:$B$20000,K51,'บันทึกการรับ-จ่ายแสตมป์'!$T$6:$T$20000)</f>
        <v>0</v>
      </c>
      <c r="AP51" s="25">
        <f>SUMIF('บันทึกการรับ-จ่ายแสตมป์'!$B$6:$B$20000,L51,'บันทึกการรับ-จ่ายแสตมป์'!$T$6:$T$20000)</f>
        <v>0</v>
      </c>
      <c r="AQ51" s="25">
        <f>SUMIF('บันทึกการรับ-จ่ายแสตมป์'!$B$6:$B$20000,M51,'บันทึกการรับ-จ่ายแสตมป์'!$T$6:$T$20000)</f>
        <v>0</v>
      </c>
      <c r="AR51" s="25">
        <f>SUMIF('บันทึกการรับ-จ่ายแสตมป์'!$B$6:$B$20000,N51,'บันทึกการรับ-จ่ายแสตมป์'!$T$6:$T$20000)</f>
        <v>0</v>
      </c>
      <c r="AS51" s="25">
        <f>SUMIF('บันทึกการรับ-จ่ายแสตมป์'!$B$6:$B$20000,O51,'บันทึกการรับ-จ่ายแสตมป์'!$T$6:$T$20000)</f>
        <v>0</v>
      </c>
      <c r="AT51" s="25">
        <f>SUMIF('บันทึกการรับ-จ่ายแสตมป์'!$B$6:$B$20000,P51,'บันทึกการรับ-จ่ายแสตมป์'!$T$6:$T$20000)</f>
        <v>0</v>
      </c>
      <c r="AU51" s="25">
        <f>SUMIF('บันทึกการรับ-จ่ายแสตมป์'!$B$6:$B$20000,Q51,'บันทึกการรับ-จ่ายแสตมป์'!$T$6:$T$20000)</f>
        <v>0</v>
      </c>
      <c r="AV51" s="25">
        <f>SUMIF('บันทึกการรับ-จ่ายแสตมป์'!$B$6:$B$20000,R51,'บันทึกการรับ-จ่ายแสตมป์'!$T$6:$T$20000)</f>
        <v>0</v>
      </c>
      <c r="AW51" s="25">
        <f>SUMIF('บันทึกการรับ-จ่ายแสตมป์'!$B$6:$B$20000,S51,'บันทึกการรับ-จ่ายแสตมป์'!$T$6:$T$20000)</f>
        <v>0</v>
      </c>
      <c r="AX51" s="25">
        <f>SUMIF('บันทึกการรับ-จ่ายแสตมป์'!$B$6:$B$20000,T51,'บันทึกการรับ-จ่ายแสตมป์'!$T$6:$T$20000)</f>
        <v>0</v>
      </c>
      <c r="AY51" s="25">
        <f>SUMIF('บันทึกการรับ-จ่ายแสตมป์'!$B$6:$B$20000,U51,'บันทึกการรับ-จ่ายแสตมป์'!$T$6:$T$20000)</f>
        <v>0</v>
      </c>
      <c r="AZ51" s="25">
        <f>SUMIF('บันทึกการรับ-จ่ายแสตมป์'!$B$6:$B$20000,V51,'บันทึกการรับ-จ่ายแสตมป์'!$T$6:$T$20000)</f>
        <v>0</v>
      </c>
      <c r="BA51" s="25">
        <f>SUMIF('บันทึกการรับ-จ่ายแสตมป์'!$B$6:$B$20000,W51,'บันทึกการรับ-จ่ายแสตมป์'!$T$6:$T$20000)</f>
        <v>0</v>
      </c>
      <c r="BB51" s="25">
        <f>SUMIF('บันทึกการรับ-จ่ายแสตมป์'!$B$6:$B$20000,X51,'บันทึกการรับ-จ่ายแสตมป์'!$T$6:$T$20000)</f>
        <v>0</v>
      </c>
      <c r="BC51" s="25">
        <f>SUMIF('บันทึกการรับ-จ่ายแสตมป์'!$B$6:$B$20000,Y51,'บันทึกการรับ-จ่ายแสตมป์'!$T$6:$T$20000)</f>
        <v>0</v>
      </c>
      <c r="BD51" s="25">
        <f t="shared" si="162"/>
        <v>0</v>
      </c>
      <c r="BE51" s="68">
        <f>SUMIF('บันทึกการรับ-จ่ายแสตมป์'!$D$6:$D$20000,Z51,'บันทึกการรับ-จ่ายแสตมป์'!$V$6:$V$20000)</f>
        <v>0</v>
      </c>
      <c r="BF51" s="25">
        <f t="shared" si="163"/>
        <v>0</v>
      </c>
      <c r="BG51" s="68">
        <f>SUMIF('บันทึกการรับ-จ่ายแสตมป์'!$D$6:$D$20000,AA51,'บันทึกการรับ-จ่ายแสตมป์'!$V$6:$V$20000)</f>
        <v>0</v>
      </c>
      <c r="BH51" s="25">
        <f t="shared" si="164"/>
        <v>0</v>
      </c>
      <c r="BI51" s="68">
        <f t="shared" si="165"/>
        <v>0</v>
      </c>
      <c r="BJ51" s="25">
        <f t="shared" si="166"/>
        <v>0</v>
      </c>
      <c r="BK51" s="68">
        <f t="shared" si="167"/>
        <v>0</v>
      </c>
      <c r="BL51" s="28">
        <f t="shared" si="168"/>
        <v>0</v>
      </c>
      <c r="BM51" s="25">
        <f t="shared" si="169"/>
        <v>0</v>
      </c>
      <c r="BN51" s="25"/>
    </row>
    <row r="52" spans="1:66" ht="24" x14ac:dyDescent="0.55000000000000004">
      <c r="A52" s="7"/>
      <c r="B52" s="71" t="str">
        <f t="shared" si="136"/>
        <v>ตุลาคมรับ63</v>
      </c>
      <c r="C52" s="71" t="str">
        <f t="shared" si="137"/>
        <v>ตุลาคมจ่าย63</v>
      </c>
      <c r="D52" s="71" t="str">
        <f t="shared" si="138"/>
        <v>พฤศจิกายนรับ63</v>
      </c>
      <c r="E52" s="71" t="str">
        <f t="shared" si="139"/>
        <v>พฤศจิกายนจ่าย63</v>
      </c>
      <c r="F52" s="71" t="str">
        <f t="shared" si="140"/>
        <v>ธันวาคมรับ63</v>
      </c>
      <c r="G52" s="71" t="str">
        <f t="shared" si="141"/>
        <v>ธันวาคมจ่าย63</v>
      </c>
      <c r="H52" s="71" t="str">
        <f t="shared" si="142"/>
        <v>มกราคมรับ63</v>
      </c>
      <c r="I52" s="71" t="str">
        <f t="shared" si="143"/>
        <v>มกราคมจ่าย63</v>
      </c>
      <c r="J52" s="71" t="str">
        <f t="shared" si="144"/>
        <v>กุมภาพันธ์รับ63</v>
      </c>
      <c r="K52" s="71" t="str">
        <f t="shared" si="145"/>
        <v>กุมภาพันธ์จ่าย63</v>
      </c>
      <c r="L52" s="71" t="str">
        <f t="shared" si="146"/>
        <v>มีนาคมรับ63</v>
      </c>
      <c r="M52" s="71" t="str">
        <f t="shared" si="147"/>
        <v>มีนาคมจ่าย63</v>
      </c>
      <c r="N52" s="71" t="str">
        <f t="shared" si="148"/>
        <v>เมษายนรับ63</v>
      </c>
      <c r="O52" s="71" t="str">
        <f t="shared" si="149"/>
        <v>เมษายนจ่าย63</v>
      </c>
      <c r="P52" s="71" t="str">
        <f t="shared" si="150"/>
        <v>พฤษภาคมรับ63</v>
      </c>
      <c r="Q52" s="71" t="str">
        <f t="shared" si="151"/>
        <v>พฤษภาคมจ่าย63</v>
      </c>
      <c r="R52" s="71" t="str">
        <f t="shared" si="152"/>
        <v>มิถุนายนรับ63</v>
      </c>
      <c r="S52" s="71" t="str">
        <f t="shared" si="153"/>
        <v>มิถุนายนจ่าย63</v>
      </c>
      <c r="T52" s="71" t="str">
        <f t="shared" si="154"/>
        <v>กรกฎาคมรับ63</v>
      </c>
      <c r="U52" s="71" t="str">
        <f t="shared" si="155"/>
        <v>กรกฎาคมจ่าย63</v>
      </c>
      <c r="V52" s="71" t="str">
        <f t="shared" si="156"/>
        <v>สิงหาคมรับ63</v>
      </c>
      <c r="W52" s="71" t="str">
        <f t="shared" si="157"/>
        <v>สิงหาคมจ่าย63</v>
      </c>
      <c r="X52" s="71" t="str">
        <f t="shared" si="158"/>
        <v>กันยายนรับ63</v>
      </c>
      <c r="Y52" s="71" t="str">
        <f t="shared" si="159"/>
        <v>กันยายนจ่าย63</v>
      </c>
      <c r="Z52" s="71" t="str">
        <f t="shared" si="160"/>
        <v>รับ63</v>
      </c>
      <c r="AA52" s="71" t="str">
        <f t="shared" si="161"/>
        <v>จ่าย63</v>
      </c>
      <c r="AB52" s="78">
        <v>63</v>
      </c>
      <c r="AC52" s="77" t="s">
        <v>469</v>
      </c>
      <c r="AD52" s="28">
        <v>0</v>
      </c>
      <c r="AE52" s="116">
        <v>0</v>
      </c>
      <c r="AF52" s="25">
        <f>SUMIF('บันทึกการรับ-จ่ายแสตมป์'!$B$6:$B$20000,B52,'บันทึกการรับ-จ่ายแสตมป์'!$T$6:$T$20000)</f>
        <v>0</v>
      </c>
      <c r="AG52" s="25">
        <f>SUMIF('บันทึกการรับ-จ่ายแสตมป์'!$B$6:$B$20000,C52,'บันทึกการรับ-จ่ายแสตมป์'!$T$6:$T$20000)</f>
        <v>0</v>
      </c>
      <c r="AH52" s="25">
        <f>SUMIF('บันทึกการรับ-จ่ายแสตมป์'!$B$6:$B$20000,D52,'บันทึกการรับ-จ่ายแสตมป์'!$T$6:$T$20000)</f>
        <v>0</v>
      </c>
      <c r="AI52" s="25">
        <f>SUMIF('บันทึกการรับ-จ่ายแสตมป์'!$B$6:$B$20000,E52,'บันทึกการรับ-จ่ายแสตมป์'!$T$6:$T$20000)</f>
        <v>0</v>
      </c>
      <c r="AJ52" s="25">
        <f>SUMIF('บันทึกการรับ-จ่ายแสตมป์'!$B$6:$B$20000,F52,'บันทึกการรับ-จ่ายแสตมป์'!$T$6:$T$20000)</f>
        <v>0</v>
      </c>
      <c r="AK52" s="25">
        <f>SUMIF('บันทึกการรับ-จ่ายแสตมป์'!$B$6:$B$20000,G52,'บันทึกการรับ-จ่ายแสตมป์'!$T$6:$T$20000)</f>
        <v>0</v>
      </c>
      <c r="AL52" s="25">
        <f>SUMIF('บันทึกการรับ-จ่ายแสตมป์'!$B$6:$B$20000,H52,'บันทึกการรับ-จ่ายแสตมป์'!$T$6:$T$20000)</f>
        <v>0</v>
      </c>
      <c r="AM52" s="25">
        <f>SUMIF('บันทึกการรับ-จ่ายแสตมป์'!$B$6:$B$20000,I52,'บันทึกการรับ-จ่ายแสตมป์'!$T$6:$T$20000)</f>
        <v>0</v>
      </c>
      <c r="AN52" s="25">
        <f>SUMIF('บันทึกการรับ-จ่ายแสตมป์'!$B$6:$B$20000,J52,'บันทึกการรับ-จ่ายแสตมป์'!$T$6:$T$20000)</f>
        <v>0</v>
      </c>
      <c r="AO52" s="25">
        <f>SUMIF('บันทึกการรับ-จ่ายแสตมป์'!$B$6:$B$20000,K52,'บันทึกการรับ-จ่ายแสตมป์'!$T$6:$T$20000)</f>
        <v>0</v>
      </c>
      <c r="AP52" s="25">
        <f>SUMIF('บันทึกการรับ-จ่ายแสตมป์'!$B$6:$B$20000,L52,'บันทึกการรับ-จ่ายแสตมป์'!$T$6:$T$20000)</f>
        <v>0</v>
      </c>
      <c r="AQ52" s="25">
        <f>SUMIF('บันทึกการรับ-จ่ายแสตมป์'!$B$6:$B$20000,M52,'บันทึกการรับ-จ่ายแสตมป์'!$T$6:$T$20000)</f>
        <v>0</v>
      </c>
      <c r="AR52" s="25">
        <f>SUMIF('บันทึกการรับ-จ่ายแสตมป์'!$B$6:$B$20000,N52,'บันทึกการรับ-จ่ายแสตมป์'!$T$6:$T$20000)</f>
        <v>0</v>
      </c>
      <c r="AS52" s="25">
        <f>SUMIF('บันทึกการรับ-จ่ายแสตมป์'!$B$6:$B$20000,O52,'บันทึกการรับ-จ่ายแสตมป์'!$T$6:$T$20000)</f>
        <v>0</v>
      </c>
      <c r="AT52" s="25">
        <f>SUMIF('บันทึกการรับ-จ่ายแสตมป์'!$B$6:$B$20000,P52,'บันทึกการรับ-จ่ายแสตมป์'!$T$6:$T$20000)</f>
        <v>0</v>
      </c>
      <c r="AU52" s="25">
        <f>SUMIF('บันทึกการรับ-จ่ายแสตมป์'!$B$6:$B$20000,Q52,'บันทึกการรับ-จ่ายแสตมป์'!$T$6:$T$20000)</f>
        <v>0</v>
      </c>
      <c r="AV52" s="25">
        <f>SUMIF('บันทึกการรับ-จ่ายแสตมป์'!$B$6:$B$20000,R52,'บันทึกการรับ-จ่ายแสตมป์'!$T$6:$T$20000)</f>
        <v>0</v>
      </c>
      <c r="AW52" s="25">
        <f>SUMIF('บันทึกการรับ-จ่ายแสตมป์'!$B$6:$B$20000,S52,'บันทึกการรับ-จ่ายแสตมป์'!$T$6:$T$20000)</f>
        <v>0</v>
      </c>
      <c r="AX52" s="25">
        <f>SUMIF('บันทึกการรับ-จ่ายแสตมป์'!$B$6:$B$20000,T52,'บันทึกการรับ-จ่ายแสตมป์'!$T$6:$T$20000)</f>
        <v>0</v>
      </c>
      <c r="AY52" s="25">
        <f>SUMIF('บันทึกการรับ-จ่ายแสตมป์'!$B$6:$B$20000,U52,'บันทึกการรับ-จ่ายแสตมป์'!$T$6:$T$20000)</f>
        <v>0</v>
      </c>
      <c r="AZ52" s="25">
        <f>SUMIF('บันทึกการรับ-จ่ายแสตมป์'!$B$6:$B$20000,V52,'บันทึกการรับ-จ่ายแสตมป์'!$T$6:$T$20000)</f>
        <v>0</v>
      </c>
      <c r="BA52" s="25">
        <f>SUMIF('บันทึกการรับ-จ่ายแสตมป์'!$B$6:$B$20000,W52,'บันทึกการรับ-จ่ายแสตมป์'!$T$6:$T$20000)</f>
        <v>0</v>
      </c>
      <c r="BB52" s="25">
        <f>SUMIF('บันทึกการรับ-จ่ายแสตมป์'!$B$6:$B$20000,X52,'บันทึกการรับ-จ่ายแสตมป์'!$T$6:$T$20000)</f>
        <v>0</v>
      </c>
      <c r="BC52" s="25">
        <f>SUMIF('บันทึกการรับ-จ่ายแสตมป์'!$B$6:$B$20000,Y52,'บันทึกการรับ-จ่ายแสตมป์'!$T$6:$T$20000)</f>
        <v>0</v>
      </c>
      <c r="BD52" s="25">
        <f t="shared" si="162"/>
        <v>0</v>
      </c>
      <c r="BE52" s="68">
        <f>SUMIF('บันทึกการรับ-จ่ายแสตมป์'!$D$6:$D$20000,Z52,'บันทึกการรับ-จ่ายแสตมป์'!$V$6:$V$20000)</f>
        <v>0</v>
      </c>
      <c r="BF52" s="25">
        <f t="shared" si="163"/>
        <v>0</v>
      </c>
      <c r="BG52" s="68">
        <f>SUMIF('บันทึกการรับ-จ่ายแสตมป์'!$D$6:$D$20000,AA52,'บันทึกการรับ-จ่ายแสตมป์'!$V$6:$V$20000)</f>
        <v>0</v>
      </c>
      <c r="BH52" s="25">
        <f t="shared" si="164"/>
        <v>0</v>
      </c>
      <c r="BI52" s="68">
        <f t="shared" si="165"/>
        <v>0</v>
      </c>
      <c r="BJ52" s="25">
        <f t="shared" si="166"/>
        <v>0</v>
      </c>
      <c r="BK52" s="68">
        <f t="shared" si="167"/>
        <v>0</v>
      </c>
      <c r="BL52" s="28">
        <f t="shared" si="168"/>
        <v>0</v>
      </c>
      <c r="BM52" s="25">
        <f t="shared" si="169"/>
        <v>0</v>
      </c>
      <c r="BN52" s="25"/>
    </row>
    <row r="53" spans="1:66" ht="24" x14ac:dyDescent="0.55000000000000004">
      <c r="A53" s="7"/>
      <c r="B53" s="71" t="str">
        <f t="shared" si="136"/>
        <v>ตุลาคมรับ64</v>
      </c>
      <c r="C53" s="71" t="str">
        <f t="shared" si="137"/>
        <v>ตุลาคมจ่าย64</v>
      </c>
      <c r="D53" s="71" t="str">
        <f t="shared" si="138"/>
        <v>พฤศจิกายนรับ64</v>
      </c>
      <c r="E53" s="71" t="str">
        <f t="shared" si="139"/>
        <v>พฤศจิกายนจ่าย64</v>
      </c>
      <c r="F53" s="71" t="str">
        <f t="shared" si="140"/>
        <v>ธันวาคมรับ64</v>
      </c>
      <c r="G53" s="71" t="str">
        <f t="shared" si="141"/>
        <v>ธันวาคมจ่าย64</v>
      </c>
      <c r="H53" s="71" t="str">
        <f t="shared" si="142"/>
        <v>มกราคมรับ64</v>
      </c>
      <c r="I53" s="71" t="str">
        <f t="shared" si="143"/>
        <v>มกราคมจ่าย64</v>
      </c>
      <c r="J53" s="71" t="str">
        <f t="shared" si="144"/>
        <v>กุมภาพันธ์รับ64</v>
      </c>
      <c r="K53" s="71" t="str">
        <f t="shared" si="145"/>
        <v>กุมภาพันธ์จ่าย64</v>
      </c>
      <c r="L53" s="71" t="str">
        <f t="shared" si="146"/>
        <v>มีนาคมรับ64</v>
      </c>
      <c r="M53" s="71" t="str">
        <f t="shared" si="147"/>
        <v>มีนาคมจ่าย64</v>
      </c>
      <c r="N53" s="71" t="str">
        <f t="shared" si="148"/>
        <v>เมษายนรับ64</v>
      </c>
      <c r="O53" s="71" t="str">
        <f t="shared" si="149"/>
        <v>เมษายนจ่าย64</v>
      </c>
      <c r="P53" s="71" t="str">
        <f t="shared" si="150"/>
        <v>พฤษภาคมรับ64</v>
      </c>
      <c r="Q53" s="71" t="str">
        <f t="shared" si="151"/>
        <v>พฤษภาคมจ่าย64</v>
      </c>
      <c r="R53" s="71" t="str">
        <f t="shared" si="152"/>
        <v>มิถุนายนรับ64</v>
      </c>
      <c r="S53" s="71" t="str">
        <f t="shared" si="153"/>
        <v>มิถุนายนจ่าย64</v>
      </c>
      <c r="T53" s="71" t="str">
        <f t="shared" si="154"/>
        <v>กรกฎาคมรับ64</v>
      </c>
      <c r="U53" s="71" t="str">
        <f t="shared" si="155"/>
        <v>กรกฎาคมจ่าย64</v>
      </c>
      <c r="V53" s="71" t="str">
        <f t="shared" si="156"/>
        <v>สิงหาคมรับ64</v>
      </c>
      <c r="W53" s="71" t="str">
        <f t="shared" si="157"/>
        <v>สิงหาคมจ่าย64</v>
      </c>
      <c r="X53" s="71" t="str">
        <f t="shared" si="158"/>
        <v>กันยายนรับ64</v>
      </c>
      <c r="Y53" s="71" t="str">
        <f t="shared" si="159"/>
        <v>กันยายนจ่าย64</v>
      </c>
      <c r="Z53" s="71" t="str">
        <f t="shared" si="160"/>
        <v>รับ64</v>
      </c>
      <c r="AA53" s="71" t="str">
        <f t="shared" si="161"/>
        <v>จ่าย64</v>
      </c>
      <c r="AB53" s="78">
        <v>64</v>
      </c>
      <c r="AC53" s="77" t="s">
        <v>470</v>
      </c>
      <c r="AD53" s="28">
        <v>0</v>
      </c>
      <c r="AE53" s="116">
        <v>0</v>
      </c>
      <c r="AF53" s="25">
        <f>SUMIF('บันทึกการรับ-จ่ายแสตมป์'!$B$6:$B$20000,B53,'บันทึกการรับ-จ่ายแสตมป์'!$T$6:$T$20000)</f>
        <v>0</v>
      </c>
      <c r="AG53" s="25">
        <f>SUMIF('บันทึกการรับ-จ่ายแสตมป์'!$B$6:$B$20000,C53,'บันทึกการรับ-จ่ายแสตมป์'!$T$6:$T$20000)</f>
        <v>0</v>
      </c>
      <c r="AH53" s="25">
        <f>SUMIF('บันทึกการรับ-จ่ายแสตมป์'!$B$6:$B$20000,D53,'บันทึกการรับ-จ่ายแสตมป์'!$T$6:$T$20000)</f>
        <v>0</v>
      </c>
      <c r="AI53" s="25">
        <f>SUMIF('บันทึกการรับ-จ่ายแสตมป์'!$B$6:$B$20000,E53,'บันทึกการรับ-จ่ายแสตมป์'!$T$6:$T$20000)</f>
        <v>0</v>
      </c>
      <c r="AJ53" s="25">
        <f>SUMIF('บันทึกการรับ-จ่ายแสตมป์'!$B$6:$B$20000,F53,'บันทึกการรับ-จ่ายแสตมป์'!$T$6:$T$20000)</f>
        <v>0</v>
      </c>
      <c r="AK53" s="25">
        <f>SUMIF('บันทึกการรับ-จ่ายแสตมป์'!$B$6:$B$20000,G53,'บันทึกการรับ-จ่ายแสตมป์'!$T$6:$T$20000)</f>
        <v>0</v>
      </c>
      <c r="AL53" s="25">
        <f>SUMIF('บันทึกการรับ-จ่ายแสตมป์'!$B$6:$B$20000,H53,'บันทึกการรับ-จ่ายแสตมป์'!$T$6:$T$20000)</f>
        <v>0</v>
      </c>
      <c r="AM53" s="25">
        <f>SUMIF('บันทึกการรับ-จ่ายแสตมป์'!$B$6:$B$20000,I53,'บันทึกการรับ-จ่ายแสตมป์'!$T$6:$T$20000)</f>
        <v>0</v>
      </c>
      <c r="AN53" s="25">
        <f>SUMIF('บันทึกการรับ-จ่ายแสตมป์'!$B$6:$B$20000,J53,'บันทึกการรับ-จ่ายแสตมป์'!$T$6:$T$20000)</f>
        <v>0</v>
      </c>
      <c r="AO53" s="25">
        <f>SUMIF('บันทึกการรับ-จ่ายแสตมป์'!$B$6:$B$20000,K53,'บันทึกการรับ-จ่ายแสตมป์'!$T$6:$T$20000)</f>
        <v>0</v>
      </c>
      <c r="AP53" s="25">
        <f>SUMIF('บันทึกการรับ-จ่ายแสตมป์'!$B$6:$B$20000,L53,'บันทึกการรับ-จ่ายแสตมป์'!$T$6:$T$20000)</f>
        <v>0</v>
      </c>
      <c r="AQ53" s="25">
        <f>SUMIF('บันทึกการรับ-จ่ายแสตมป์'!$B$6:$B$20000,M53,'บันทึกการรับ-จ่ายแสตมป์'!$T$6:$T$20000)</f>
        <v>0</v>
      </c>
      <c r="AR53" s="25">
        <f>SUMIF('บันทึกการรับ-จ่ายแสตมป์'!$B$6:$B$20000,N53,'บันทึกการรับ-จ่ายแสตมป์'!$T$6:$T$20000)</f>
        <v>0</v>
      </c>
      <c r="AS53" s="25">
        <f>SUMIF('บันทึกการรับ-จ่ายแสตมป์'!$B$6:$B$20000,O53,'บันทึกการรับ-จ่ายแสตมป์'!$T$6:$T$20000)</f>
        <v>0</v>
      </c>
      <c r="AT53" s="25">
        <f>SUMIF('บันทึกการรับ-จ่ายแสตมป์'!$B$6:$B$20000,P53,'บันทึกการรับ-จ่ายแสตมป์'!$T$6:$T$20000)</f>
        <v>0</v>
      </c>
      <c r="AU53" s="25">
        <f>SUMIF('บันทึกการรับ-จ่ายแสตมป์'!$B$6:$B$20000,Q53,'บันทึกการรับ-จ่ายแสตมป์'!$T$6:$T$20000)</f>
        <v>0</v>
      </c>
      <c r="AV53" s="25">
        <f>SUMIF('บันทึกการรับ-จ่ายแสตมป์'!$B$6:$B$20000,R53,'บันทึกการรับ-จ่ายแสตมป์'!$T$6:$T$20000)</f>
        <v>0</v>
      </c>
      <c r="AW53" s="25">
        <f>SUMIF('บันทึกการรับ-จ่ายแสตมป์'!$B$6:$B$20000,S53,'บันทึกการรับ-จ่ายแสตมป์'!$T$6:$T$20000)</f>
        <v>0</v>
      </c>
      <c r="AX53" s="25">
        <f>SUMIF('บันทึกการรับ-จ่ายแสตมป์'!$B$6:$B$20000,T53,'บันทึกการรับ-จ่ายแสตมป์'!$T$6:$T$20000)</f>
        <v>0</v>
      </c>
      <c r="AY53" s="25">
        <f>SUMIF('บันทึกการรับ-จ่ายแสตมป์'!$B$6:$B$20000,U53,'บันทึกการรับ-จ่ายแสตมป์'!$T$6:$T$20000)</f>
        <v>0</v>
      </c>
      <c r="AZ53" s="25">
        <f>SUMIF('บันทึกการรับ-จ่ายแสตมป์'!$B$6:$B$20000,V53,'บันทึกการรับ-จ่ายแสตมป์'!$T$6:$T$20000)</f>
        <v>0</v>
      </c>
      <c r="BA53" s="25">
        <f>SUMIF('บันทึกการรับ-จ่ายแสตมป์'!$B$6:$B$20000,W53,'บันทึกการรับ-จ่ายแสตมป์'!$T$6:$T$20000)</f>
        <v>0</v>
      </c>
      <c r="BB53" s="25">
        <f>SUMIF('บันทึกการรับ-จ่ายแสตมป์'!$B$6:$B$20000,X53,'บันทึกการรับ-จ่ายแสตมป์'!$T$6:$T$20000)</f>
        <v>0</v>
      </c>
      <c r="BC53" s="25">
        <f>SUMIF('บันทึกการรับ-จ่ายแสตมป์'!$B$6:$B$20000,Y53,'บันทึกการรับ-จ่ายแสตมป์'!$T$6:$T$20000)</f>
        <v>0</v>
      </c>
      <c r="BD53" s="25">
        <f t="shared" si="162"/>
        <v>0</v>
      </c>
      <c r="BE53" s="68">
        <f>SUMIF('บันทึกการรับ-จ่ายแสตมป์'!$D$6:$D$20000,Z53,'บันทึกการรับ-จ่ายแสตมป์'!$V$6:$V$20000)</f>
        <v>0</v>
      </c>
      <c r="BF53" s="25">
        <f t="shared" si="163"/>
        <v>0</v>
      </c>
      <c r="BG53" s="68">
        <f>SUMIF('บันทึกการรับ-จ่ายแสตมป์'!$D$6:$D$20000,AA53,'บันทึกการรับ-จ่ายแสตมป์'!$V$6:$V$20000)</f>
        <v>0</v>
      </c>
      <c r="BH53" s="25">
        <f t="shared" si="164"/>
        <v>0</v>
      </c>
      <c r="BI53" s="68">
        <f t="shared" si="165"/>
        <v>0</v>
      </c>
      <c r="BJ53" s="25">
        <f t="shared" si="166"/>
        <v>0</v>
      </c>
      <c r="BK53" s="68">
        <f t="shared" si="167"/>
        <v>0</v>
      </c>
      <c r="BL53" s="28">
        <f t="shared" si="168"/>
        <v>0</v>
      </c>
      <c r="BM53" s="25">
        <f t="shared" si="169"/>
        <v>0</v>
      </c>
      <c r="BN53" s="25"/>
    </row>
    <row r="54" spans="1:66" ht="24" x14ac:dyDescent="0.55000000000000004">
      <c r="A54" s="7"/>
      <c r="B54" s="71" t="str">
        <f t="shared" si="136"/>
        <v>ตุลาคมรับ65</v>
      </c>
      <c r="C54" s="71" t="str">
        <f t="shared" si="137"/>
        <v>ตุลาคมจ่าย65</v>
      </c>
      <c r="D54" s="71" t="str">
        <f t="shared" si="138"/>
        <v>พฤศจิกายนรับ65</v>
      </c>
      <c r="E54" s="71" t="str">
        <f t="shared" si="139"/>
        <v>พฤศจิกายนจ่าย65</v>
      </c>
      <c r="F54" s="71" t="str">
        <f t="shared" si="140"/>
        <v>ธันวาคมรับ65</v>
      </c>
      <c r="G54" s="71" t="str">
        <f t="shared" si="141"/>
        <v>ธันวาคมจ่าย65</v>
      </c>
      <c r="H54" s="71" t="str">
        <f t="shared" si="142"/>
        <v>มกราคมรับ65</v>
      </c>
      <c r="I54" s="71" t="str">
        <f t="shared" si="143"/>
        <v>มกราคมจ่าย65</v>
      </c>
      <c r="J54" s="71" t="str">
        <f t="shared" si="144"/>
        <v>กุมภาพันธ์รับ65</v>
      </c>
      <c r="K54" s="71" t="str">
        <f t="shared" si="145"/>
        <v>กุมภาพันธ์จ่าย65</v>
      </c>
      <c r="L54" s="71" t="str">
        <f t="shared" si="146"/>
        <v>มีนาคมรับ65</v>
      </c>
      <c r="M54" s="71" t="str">
        <f t="shared" si="147"/>
        <v>มีนาคมจ่าย65</v>
      </c>
      <c r="N54" s="71" t="str">
        <f t="shared" si="148"/>
        <v>เมษายนรับ65</v>
      </c>
      <c r="O54" s="71" t="str">
        <f t="shared" si="149"/>
        <v>เมษายนจ่าย65</v>
      </c>
      <c r="P54" s="71" t="str">
        <f t="shared" si="150"/>
        <v>พฤษภาคมรับ65</v>
      </c>
      <c r="Q54" s="71" t="str">
        <f t="shared" si="151"/>
        <v>พฤษภาคมจ่าย65</v>
      </c>
      <c r="R54" s="71" t="str">
        <f t="shared" si="152"/>
        <v>มิถุนายนรับ65</v>
      </c>
      <c r="S54" s="71" t="str">
        <f t="shared" si="153"/>
        <v>มิถุนายนจ่าย65</v>
      </c>
      <c r="T54" s="71" t="str">
        <f t="shared" si="154"/>
        <v>กรกฎาคมรับ65</v>
      </c>
      <c r="U54" s="71" t="str">
        <f t="shared" si="155"/>
        <v>กรกฎาคมจ่าย65</v>
      </c>
      <c r="V54" s="71" t="str">
        <f t="shared" si="156"/>
        <v>สิงหาคมรับ65</v>
      </c>
      <c r="W54" s="71" t="str">
        <f t="shared" si="157"/>
        <v>สิงหาคมจ่าย65</v>
      </c>
      <c r="X54" s="71" t="str">
        <f t="shared" si="158"/>
        <v>กันยายนรับ65</v>
      </c>
      <c r="Y54" s="71" t="str">
        <f t="shared" si="159"/>
        <v>กันยายนจ่าย65</v>
      </c>
      <c r="Z54" s="71" t="str">
        <f t="shared" si="160"/>
        <v>รับ65</v>
      </c>
      <c r="AA54" s="71" t="str">
        <f t="shared" si="161"/>
        <v>จ่าย65</v>
      </c>
      <c r="AB54" s="78">
        <v>65</v>
      </c>
      <c r="AC54" s="77" t="s">
        <v>471</v>
      </c>
      <c r="AD54" s="28">
        <v>0</v>
      </c>
      <c r="AE54" s="116">
        <v>0</v>
      </c>
      <c r="AF54" s="25">
        <f>SUMIF('บันทึกการรับ-จ่ายแสตมป์'!$B$6:$B$20000,B54,'บันทึกการรับ-จ่ายแสตมป์'!$T$6:$T$20000)</f>
        <v>0</v>
      </c>
      <c r="AG54" s="25">
        <f>SUMIF('บันทึกการรับ-จ่ายแสตมป์'!$B$6:$B$20000,C54,'บันทึกการรับ-จ่ายแสตมป์'!$T$6:$T$20000)</f>
        <v>0</v>
      </c>
      <c r="AH54" s="25">
        <f>SUMIF('บันทึกการรับ-จ่ายแสตมป์'!$B$6:$B$20000,D54,'บันทึกการรับ-จ่ายแสตมป์'!$T$6:$T$20000)</f>
        <v>0</v>
      </c>
      <c r="AI54" s="25">
        <f>SUMIF('บันทึกการรับ-จ่ายแสตมป์'!$B$6:$B$20000,E54,'บันทึกการรับ-จ่ายแสตมป์'!$T$6:$T$20000)</f>
        <v>0</v>
      </c>
      <c r="AJ54" s="25">
        <f>SUMIF('บันทึกการรับ-จ่ายแสตมป์'!$B$6:$B$20000,F54,'บันทึกการรับ-จ่ายแสตมป์'!$T$6:$T$20000)</f>
        <v>0</v>
      </c>
      <c r="AK54" s="25">
        <f>SUMIF('บันทึกการรับ-จ่ายแสตมป์'!$B$6:$B$20000,G54,'บันทึกการรับ-จ่ายแสตมป์'!$T$6:$T$20000)</f>
        <v>0</v>
      </c>
      <c r="AL54" s="25">
        <f>SUMIF('บันทึกการรับ-จ่ายแสตมป์'!$B$6:$B$20000,H54,'บันทึกการรับ-จ่ายแสตมป์'!$T$6:$T$20000)</f>
        <v>0</v>
      </c>
      <c r="AM54" s="25">
        <f>SUMIF('บันทึกการรับ-จ่ายแสตมป์'!$B$6:$B$20000,I54,'บันทึกการรับ-จ่ายแสตมป์'!$T$6:$T$20000)</f>
        <v>0</v>
      </c>
      <c r="AN54" s="25">
        <f>SUMIF('บันทึกการรับ-จ่ายแสตมป์'!$B$6:$B$20000,J54,'บันทึกการรับ-จ่ายแสตมป์'!$T$6:$T$20000)</f>
        <v>0</v>
      </c>
      <c r="AO54" s="25">
        <f>SUMIF('บันทึกการรับ-จ่ายแสตมป์'!$B$6:$B$20000,K54,'บันทึกการรับ-จ่ายแสตมป์'!$T$6:$T$20000)</f>
        <v>0</v>
      </c>
      <c r="AP54" s="25">
        <f>SUMIF('บันทึกการรับ-จ่ายแสตมป์'!$B$6:$B$20000,L54,'บันทึกการรับ-จ่ายแสตมป์'!$T$6:$T$20000)</f>
        <v>0</v>
      </c>
      <c r="AQ54" s="25">
        <f>SUMIF('บันทึกการรับ-จ่ายแสตมป์'!$B$6:$B$20000,M54,'บันทึกการรับ-จ่ายแสตมป์'!$T$6:$T$20000)</f>
        <v>0</v>
      </c>
      <c r="AR54" s="25">
        <f>SUMIF('บันทึกการรับ-จ่ายแสตมป์'!$B$6:$B$20000,N54,'บันทึกการรับ-จ่ายแสตมป์'!$T$6:$T$20000)</f>
        <v>0</v>
      </c>
      <c r="AS54" s="25">
        <f>SUMIF('บันทึกการรับ-จ่ายแสตมป์'!$B$6:$B$20000,O54,'บันทึกการรับ-จ่ายแสตมป์'!$T$6:$T$20000)</f>
        <v>0</v>
      </c>
      <c r="AT54" s="25">
        <f>SUMIF('บันทึกการรับ-จ่ายแสตมป์'!$B$6:$B$20000,P54,'บันทึกการรับ-จ่ายแสตมป์'!$T$6:$T$20000)</f>
        <v>0</v>
      </c>
      <c r="AU54" s="25">
        <f>SUMIF('บันทึกการรับ-จ่ายแสตมป์'!$B$6:$B$20000,Q54,'บันทึกการรับ-จ่ายแสตมป์'!$T$6:$T$20000)</f>
        <v>0</v>
      </c>
      <c r="AV54" s="25">
        <f>SUMIF('บันทึกการรับ-จ่ายแสตมป์'!$B$6:$B$20000,R54,'บันทึกการรับ-จ่ายแสตมป์'!$T$6:$T$20000)</f>
        <v>0</v>
      </c>
      <c r="AW54" s="25">
        <f>SUMIF('บันทึกการรับ-จ่ายแสตมป์'!$B$6:$B$20000,S54,'บันทึกการรับ-จ่ายแสตมป์'!$T$6:$T$20000)</f>
        <v>0</v>
      </c>
      <c r="AX54" s="25">
        <f>SUMIF('บันทึกการรับ-จ่ายแสตมป์'!$B$6:$B$20000,T54,'บันทึกการรับ-จ่ายแสตมป์'!$T$6:$T$20000)</f>
        <v>0</v>
      </c>
      <c r="AY54" s="25">
        <f>SUMIF('บันทึกการรับ-จ่ายแสตมป์'!$B$6:$B$20000,U54,'บันทึกการรับ-จ่ายแสตมป์'!$T$6:$T$20000)</f>
        <v>0</v>
      </c>
      <c r="AZ54" s="25">
        <f>SUMIF('บันทึกการรับ-จ่ายแสตมป์'!$B$6:$B$20000,V54,'บันทึกการรับ-จ่ายแสตมป์'!$T$6:$T$20000)</f>
        <v>0</v>
      </c>
      <c r="BA54" s="25">
        <f>SUMIF('บันทึกการรับ-จ่ายแสตมป์'!$B$6:$B$20000,W54,'บันทึกการรับ-จ่ายแสตมป์'!$T$6:$T$20000)</f>
        <v>0</v>
      </c>
      <c r="BB54" s="25">
        <f>SUMIF('บันทึกการรับ-จ่ายแสตมป์'!$B$6:$B$20000,X54,'บันทึกการรับ-จ่ายแสตมป์'!$T$6:$T$20000)</f>
        <v>0</v>
      </c>
      <c r="BC54" s="25">
        <f>SUMIF('บันทึกการรับ-จ่ายแสตมป์'!$B$6:$B$20000,Y54,'บันทึกการรับ-จ่ายแสตมป์'!$T$6:$T$20000)</f>
        <v>0</v>
      </c>
      <c r="BD54" s="25">
        <f t="shared" si="162"/>
        <v>0</v>
      </c>
      <c r="BE54" s="68">
        <f>SUMIF('บันทึกการรับ-จ่ายแสตมป์'!$D$6:$D$20000,Z54,'บันทึกการรับ-จ่ายแสตมป์'!$V$6:$V$20000)</f>
        <v>0</v>
      </c>
      <c r="BF54" s="25">
        <f t="shared" si="163"/>
        <v>0</v>
      </c>
      <c r="BG54" s="68">
        <f>SUMIF('บันทึกการรับ-จ่ายแสตมป์'!$D$6:$D$20000,AA54,'บันทึกการรับ-จ่ายแสตมป์'!$V$6:$V$20000)</f>
        <v>0</v>
      </c>
      <c r="BH54" s="25">
        <f t="shared" si="164"/>
        <v>0</v>
      </c>
      <c r="BI54" s="68">
        <f t="shared" si="165"/>
        <v>0</v>
      </c>
      <c r="BJ54" s="25">
        <f t="shared" si="166"/>
        <v>0</v>
      </c>
      <c r="BK54" s="68">
        <f t="shared" si="167"/>
        <v>0</v>
      </c>
      <c r="BL54" s="28">
        <f t="shared" si="168"/>
        <v>0</v>
      </c>
      <c r="BM54" s="25">
        <f t="shared" si="169"/>
        <v>0</v>
      </c>
      <c r="BN54" s="25"/>
    </row>
    <row r="55" spans="1:66" ht="24" x14ac:dyDescent="0.55000000000000004">
      <c r="A55" s="90">
        <v>7</v>
      </c>
      <c r="B55" s="9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135" t="s">
        <v>473</v>
      </c>
      <c r="AC55" s="136"/>
      <c r="AD55" s="90"/>
      <c r="AE55" s="90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3"/>
      <c r="BJ55" s="92"/>
      <c r="BK55" s="93"/>
      <c r="BL55" s="94"/>
      <c r="BM55" s="92"/>
      <c r="BN55" s="92"/>
    </row>
    <row r="56" spans="1:66" ht="24" x14ac:dyDescent="0.55000000000000004">
      <c r="A56" s="7"/>
      <c r="B56" s="71" t="str">
        <f>$B$5&amp;$B$6&amp;AB56</f>
        <v>ตุลาคมรับ71</v>
      </c>
      <c r="C56" s="71" t="str">
        <f>$C$5&amp;$C$6&amp;AB56</f>
        <v>ตุลาคมจ่าย71</v>
      </c>
      <c r="D56" s="71" t="str">
        <f>$D$5&amp;$D$6&amp;AB56</f>
        <v>พฤศจิกายนรับ71</v>
      </c>
      <c r="E56" s="71" t="str">
        <f>$E$5&amp;$E$6&amp;AB56</f>
        <v>พฤศจิกายนจ่าย71</v>
      </c>
      <c r="F56" s="71" t="str">
        <f>$F$5&amp;$F$6&amp;AB56</f>
        <v>ธันวาคมรับ71</v>
      </c>
      <c r="G56" s="71" t="str">
        <f>$G$5&amp;$G$6&amp;AB56</f>
        <v>ธันวาคมจ่าย71</v>
      </c>
      <c r="H56" s="71" t="str">
        <f>$H$5&amp;$H$6&amp;AB56</f>
        <v>มกราคมรับ71</v>
      </c>
      <c r="I56" s="71" t="str">
        <f>$I$5&amp;$I$6&amp;AB56</f>
        <v>มกราคมจ่าย71</v>
      </c>
      <c r="J56" s="71" t="str">
        <f>$J$5&amp;$J$6&amp;AB56</f>
        <v>กุมภาพันธ์รับ71</v>
      </c>
      <c r="K56" s="71" t="str">
        <f>$K$5&amp;$K$6&amp;AB56</f>
        <v>กุมภาพันธ์จ่าย71</v>
      </c>
      <c r="L56" s="71" t="str">
        <f>$L$5&amp;$L$6&amp;AB56</f>
        <v>มีนาคมรับ71</v>
      </c>
      <c r="M56" s="71" t="str">
        <f>$M$5&amp;$M$6&amp;AB56</f>
        <v>มีนาคมจ่าย71</v>
      </c>
      <c r="N56" s="71" t="str">
        <f>$N$5&amp;$N$6&amp;AB56</f>
        <v>เมษายนรับ71</v>
      </c>
      <c r="O56" s="71" t="str">
        <f>$O$5&amp;$O$6&amp;AB56</f>
        <v>เมษายนจ่าย71</v>
      </c>
      <c r="P56" s="71" t="str">
        <f>$P$5&amp;$P$6&amp;AB56</f>
        <v>พฤษภาคมรับ71</v>
      </c>
      <c r="Q56" s="71" t="str">
        <f>$Q$5&amp;$Q$6&amp;AB56</f>
        <v>พฤษภาคมจ่าย71</v>
      </c>
      <c r="R56" s="71" t="str">
        <f>$R$5&amp;$R$6&amp;AB56</f>
        <v>มิถุนายนรับ71</v>
      </c>
      <c r="S56" s="71" t="str">
        <f>$S$5&amp;$S$6&amp;AB56</f>
        <v>มิถุนายนจ่าย71</v>
      </c>
      <c r="T56" s="71" t="str">
        <f>$T$5&amp;$T$6&amp;AB56</f>
        <v>กรกฎาคมรับ71</v>
      </c>
      <c r="U56" s="71" t="str">
        <f>$U$5&amp;$U$6&amp;AB56</f>
        <v>กรกฎาคมจ่าย71</v>
      </c>
      <c r="V56" s="71" t="str">
        <f>$V$5&amp;$V$6&amp;AB56</f>
        <v>สิงหาคมรับ71</v>
      </c>
      <c r="W56" s="71" t="str">
        <f>$W$5&amp;$W$6&amp;AB56</f>
        <v>สิงหาคมจ่าย71</v>
      </c>
      <c r="X56" s="71" t="str">
        <f>$X$5&amp;$X$6&amp;AB56</f>
        <v>กันยายนรับ71</v>
      </c>
      <c r="Y56" s="71" t="str">
        <f>$Y$5&amp;$Y$6&amp;AB56</f>
        <v>กันยายนจ่าย71</v>
      </c>
      <c r="Z56" s="71" t="str">
        <f>$Z$6&amp;AB56</f>
        <v>รับ71</v>
      </c>
      <c r="AA56" s="71" t="str">
        <f>$AA$6&amp;AB56</f>
        <v>จ่าย71</v>
      </c>
      <c r="AB56" s="78">
        <v>71</v>
      </c>
      <c r="AC56" s="77" t="s">
        <v>473</v>
      </c>
      <c r="AD56" s="28">
        <v>0</v>
      </c>
      <c r="AE56" s="116">
        <v>0</v>
      </c>
      <c r="AF56" s="25">
        <f>SUMIF('บันทึกการรับ-จ่ายแสตมป์'!$B$6:$B$20000,B56,'บันทึกการรับ-จ่ายแสตมป์'!$T$6:$T$20000)</f>
        <v>0</v>
      </c>
      <c r="AG56" s="25">
        <f>SUMIF('บันทึกการรับ-จ่ายแสตมป์'!$B$6:$B$20000,C56,'บันทึกการรับ-จ่ายแสตมป์'!$T$6:$T$20000)</f>
        <v>0</v>
      </c>
      <c r="AH56" s="25">
        <f>SUMIF('บันทึกการรับ-จ่ายแสตมป์'!$B$6:$B$20000,D56,'บันทึกการรับ-จ่ายแสตมป์'!$T$6:$T$20000)</f>
        <v>0</v>
      </c>
      <c r="AI56" s="25">
        <f>SUMIF('บันทึกการรับ-จ่ายแสตมป์'!$B$6:$B$20000,E56,'บันทึกการรับ-จ่ายแสตมป์'!$T$6:$T$20000)</f>
        <v>0</v>
      </c>
      <c r="AJ56" s="25">
        <f>SUMIF('บันทึกการรับ-จ่ายแสตมป์'!$B$6:$B$20000,F56,'บันทึกการรับ-จ่ายแสตมป์'!$T$6:$T$20000)</f>
        <v>0</v>
      </c>
      <c r="AK56" s="25">
        <f>SUMIF('บันทึกการรับ-จ่ายแสตมป์'!$B$6:$B$20000,G56,'บันทึกการรับ-จ่ายแสตมป์'!$T$6:$T$20000)</f>
        <v>0</v>
      </c>
      <c r="AL56" s="25">
        <f>SUMIF('บันทึกการรับ-จ่ายแสตมป์'!$B$6:$B$20000,H56,'บันทึกการรับ-จ่ายแสตมป์'!$T$6:$T$20000)</f>
        <v>0</v>
      </c>
      <c r="AM56" s="25">
        <f>SUMIF('บันทึกการรับ-จ่ายแสตมป์'!$B$6:$B$20000,I56,'บันทึกการรับ-จ่ายแสตมป์'!$T$6:$T$20000)</f>
        <v>0</v>
      </c>
      <c r="AN56" s="25">
        <f>SUMIF('บันทึกการรับ-จ่ายแสตมป์'!$B$6:$B$20000,J56,'บันทึกการรับ-จ่ายแสตมป์'!$T$6:$T$20000)</f>
        <v>0</v>
      </c>
      <c r="AO56" s="25">
        <f>SUMIF('บันทึกการรับ-จ่ายแสตมป์'!$B$6:$B$20000,K56,'บันทึกการรับ-จ่ายแสตมป์'!$T$6:$T$20000)</f>
        <v>0</v>
      </c>
      <c r="AP56" s="25">
        <f>SUMIF('บันทึกการรับ-จ่ายแสตมป์'!$B$6:$B$20000,L56,'บันทึกการรับ-จ่ายแสตมป์'!$T$6:$T$20000)</f>
        <v>0</v>
      </c>
      <c r="AQ56" s="25">
        <f>SUMIF('บันทึกการรับ-จ่ายแสตมป์'!$B$6:$B$20000,M56,'บันทึกการรับ-จ่ายแสตมป์'!$T$6:$T$20000)</f>
        <v>0</v>
      </c>
      <c r="AR56" s="25">
        <f>SUMIF('บันทึกการรับ-จ่ายแสตมป์'!$B$6:$B$20000,N56,'บันทึกการรับ-จ่ายแสตมป์'!$T$6:$T$20000)</f>
        <v>0</v>
      </c>
      <c r="AS56" s="25">
        <f>SUMIF('บันทึกการรับ-จ่ายแสตมป์'!$B$6:$B$20000,O56,'บันทึกการรับ-จ่ายแสตมป์'!$T$6:$T$20000)</f>
        <v>0</v>
      </c>
      <c r="AT56" s="25">
        <f>SUMIF('บันทึกการรับ-จ่ายแสตมป์'!$B$6:$B$20000,P56,'บันทึกการรับ-จ่ายแสตมป์'!$T$6:$T$20000)</f>
        <v>0</v>
      </c>
      <c r="AU56" s="25">
        <f>SUMIF('บันทึกการรับ-จ่ายแสตมป์'!$B$6:$B$20000,Q56,'บันทึกการรับ-จ่ายแสตมป์'!$T$6:$T$20000)</f>
        <v>0</v>
      </c>
      <c r="AV56" s="25">
        <f>SUMIF('บันทึกการรับ-จ่ายแสตมป์'!$B$6:$B$20000,R56,'บันทึกการรับ-จ่ายแสตมป์'!$T$6:$T$20000)</f>
        <v>0</v>
      </c>
      <c r="AW56" s="25">
        <f>SUMIF('บันทึกการรับ-จ่ายแสตมป์'!$B$6:$B$20000,S56,'บันทึกการรับ-จ่ายแสตมป์'!$T$6:$T$20000)</f>
        <v>0</v>
      </c>
      <c r="AX56" s="25">
        <f>SUMIF('บันทึกการรับ-จ่ายแสตมป์'!$B$6:$B$20000,T56,'บันทึกการรับ-จ่ายแสตมป์'!$T$6:$T$20000)</f>
        <v>0</v>
      </c>
      <c r="AY56" s="25">
        <f>SUMIF('บันทึกการรับ-จ่ายแสตมป์'!$B$6:$B$20000,U56,'บันทึกการรับ-จ่ายแสตมป์'!$T$6:$T$20000)</f>
        <v>0</v>
      </c>
      <c r="AZ56" s="25">
        <f>SUMIF('บันทึกการรับ-จ่ายแสตมป์'!$B$6:$B$20000,V56,'บันทึกการรับ-จ่ายแสตมป์'!$T$6:$T$20000)</f>
        <v>0</v>
      </c>
      <c r="BA56" s="25">
        <f>SUMIF('บันทึกการรับ-จ่ายแสตมป์'!$B$6:$B$20000,W56,'บันทึกการรับ-จ่ายแสตมป์'!$T$6:$T$20000)</f>
        <v>0</v>
      </c>
      <c r="BB56" s="25">
        <f>SUMIF('บันทึกการรับ-จ่ายแสตมป์'!$B$6:$B$20000,X56,'บันทึกการรับ-จ่ายแสตมป์'!$T$6:$T$20000)</f>
        <v>0</v>
      </c>
      <c r="BC56" s="25">
        <f>SUMIF('บันทึกการรับ-จ่ายแสตมป์'!$B$6:$B$20000,Y56,'บันทึกการรับ-จ่ายแสตมป์'!$T$6:$T$20000)</f>
        <v>0</v>
      </c>
      <c r="BD56" s="25">
        <f>AF56+AH56+AJ56+AL56+AN56+AP56+AR56+AT56+AV56+AX56+AZ56+BB56</f>
        <v>0</v>
      </c>
      <c r="BE56" s="68">
        <f>SUMIF('บันทึกการรับ-จ่ายแสตมป์'!$D$6:$D$20000,Z56,'บันทึกการรับ-จ่ายแสตมป์'!$V$6:$V$20000)</f>
        <v>0</v>
      </c>
      <c r="BF56" s="25">
        <f>AG56+AI56+AK56+AM56+AO56+AQ56+AS56+AU56+AW56+AY56+BA56+BC56</f>
        <v>0</v>
      </c>
      <c r="BG56" s="68">
        <f>SUMIF('บันทึกการรับ-จ่ายแสตมป์'!$D$6:$D$20000,AA56,'บันทึกการรับ-จ่ายแสตมป์'!$V$6:$V$20000)</f>
        <v>0</v>
      </c>
      <c r="BH56" s="25">
        <f>AD56+BD56</f>
        <v>0</v>
      </c>
      <c r="BI56" s="68">
        <f>AE56+BE56</f>
        <v>0</v>
      </c>
      <c r="BJ56" s="25">
        <f>BF56</f>
        <v>0</v>
      </c>
      <c r="BK56" s="68">
        <f>BG56</f>
        <v>0</v>
      </c>
      <c r="BL56" s="28">
        <f>BH56-BJ56</f>
        <v>0</v>
      </c>
      <c r="BM56" s="25">
        <f>BI56-BK56</f>
        <v>0</v>
      </c>
      <c r="BN56" s="25"/>
    </row>
    <row r="57" spans="1:66" ht="24" x14ac:dyDescent="0.55000000000000004">
      <c r="A57" s="90">
        <v>8</v>
      </c>
      <c r="B57" s="9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135" t="s">
        <v>474</v>
      </c>
      <c r="AC57" s="136"/>
      <c r="AD57" s="90"/>
      <c r="AE57" s="90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3"/>
      <c r="BJ57" s="92"/>
      <c r="BK57" s="93"/>
      <c r="BL57" s="94"/>
      <c r="BM57" s="92"/>
      <c r="BN57" s="92"/>
    </row>
    <row r="58" spans="1:66" ht="24" x14ac:dyDescent="0.55000000000000004">
      <c r="A58" s="7"/>
      <c r="B58" s="71" t="str">
        <f t="shared" ref="B58:B61" si="170">$B$5&amp;$B$6&amp;AB58</f>
        <v>ตุลาคมรับ81</v>
      </c>
      <c r="C58" s="71" t="str">
        <f t="shared" ref="C58:C61" si="171">$C$5&amp;$C$6&amp;AB58</f>
        <v>ตุลาคมจ่าย81</v>
      </c>
      <c r="D58" s="71" t="str">
        <f t="shared" ref="D58:D61" si="172">$D$5&amp;$D$6&amp;AB58</f>
        <v>พฤศจิกายนรับ81</v>
      </c>
      <c r="E58" s="71" t="str">
        <f t="shared" ref="E58:E61" si="173">$E$5&amp;$E$6&amp;AB58</f>
        <v>พฤศจิกายนจ่าย81</v>
      </c>
      <c r="F58" s="71" t="str">
        <f t="shared" ref="F58:F61" si="174">$F$5&amp;$F$6&amp;AB58</f>
        <v>ธันวาคมรับ81</v>
      </c>
      <c r="G58" s="71" t="str">
        <f t="shared" ref="G58:G61" si="175">$G$5&amp;$G$6&amp;AB58</f>
        <v>ธันวาคมจ่าย81</v>
      </c>
      <c r="H58" s="71" t="str">
        <f t="shared" ref="H58:H61" si="176">$H$5&amp;$H$6&amp;AB58</f>
        <v>มกราคมรับ81</v>
      </c>
      <c r="I58" s="71" t="str">
        <f t="shared" ref="I58:I61" si="177">$I$5&amp;$I$6&amp;AB58</f>
        <v>มกราคมจ่าย81</v>
      </c>
      <c r="J58" s="71" t="str">
        <f t="shared" ref="J58:J61" si="178">$J$5&amp;$J$6&amp;AB58</f>
        <v>กุมภาพันธ์รับ81</v>
      </c>
      <c r="K58" s="71" t="str">
        <f t="shared" ref="K58:K61" si="179">$K$5&amp;$K$6&amp;AB58</f>
        <v>กุมภาพันธ์จ่าย81</v>
      </c>
      <c r="L58" s="71" t="str">
        <f t="shared" ref="L58:L61" si="180">$L$5&amp;$L$6&amp;AB58</f>
        <v>มีนาคมรับ81</v>
      </c>
      <c r="M58" s="71" t="str">
        <f t="shared" ref="M58:M61" si="181">$M$5&amp;$M$6&amp;AB58</f>
        <v>มีนาคมจ่าย81</v>
      </c>
      <c r="N58" s="71" t="str">
        <f t="shared" ref="N58:N61" si="182">$N$5&amp;$N$6&amp;AB58</f>
        <v>เมษายนรับ81</v>
      </c>
      <c r="O58" s="71" t="str">
        <f t="shared" ref="O58:O61" si="183">$O$5&amp;$O$6&amp;AB58</f>
        <v>เมษายนจ่าย81</v>
      </c>
      <c r="P58" s="71" t="str">
        <f t="shared" ref="P58:P61" si="184">$P$5&amp;$P$6&amp;AB58</f>
        <v>พฤษภาคมรับ81</v>
      </c>
      <c r="Q58" s="71" t="str">
        <f t="shared" ref="Q58:Q61" si="185">$Q$5&amp;$Q$6&amp;AB58</f>
        <v>พฤษภาคมจ่าย81</v>
      </c>
      <c r="R58" s="71" t="str">
        <f t="shared" ref="R58:R61" si="186">$R$5&amp;$R$6&amp;AB58</f>
        <v>มิถุนายนรับ81</v>
      </c>
      <c r="S58" s="71" t="str">
        <f t="shared" ref="S58:S61" si="187">$S$5&amp;$S$6&amp;AB58</f>
        <v>มิถุนายนจ่าย81</v>
      </c>
      <c r="T58" s="71" t="str">
        <f t="shared" ref="T58:T61" si="188">$T$5&amp;$T$6&amp;AB58</f>
        <v>กรกฎาคมรับ81</v>
      </c>
      <c r="U58" s="71" t="str">
        <f t="shared" ref="U58:U61" si="189">$U$5&amp;$U$6&amp;AB58</f>
        <v>กรกฎาคมจ่าย81</v>
      </c>
      <c r="V58" s="71" t="str">
        <f t="shared" ref="V58:V61" si="190">$V$5&amp;$V$6&amp;AB58</f>
        <v>สิงหาคมรับ81</v>
      </c>
      <c r="W58" s="71" t="str">
        <f t="shared" ref="W58:W61" si="191">$W$5&amp;$W$6&amp;AB58</f>
        <v>สิงหาคมจ่าย81</v>
      </c>
      <c r="X58" s="71" t="str">
        <f t="shared" ref="X58:X61" si="192">$X$5&amp;$X$6&amp;AB58</f>
        <v>กันยายนรับ81</v>
      </c>
      <c r="Y58" s="71" t="str">
        <f t="shared" ref="Y58:Y61" si="193">$Y$5&amp;$Y$6&amp;AB58</f>
        <v>กันยายนจ่าย81</v>
      </c>
      <c r="Z58" s="71" t="str">
        <f t="shared" ref="Z58:Z61" si="194">$Z$6&amp;AB58</f>
        <v>รับ81</v>
      </c>
      <c r="AA58" s="71" t="str">
        <f t="shared" ref="AA58:AA61" si="195">$AA$6&amp;AB58</f>
        <v>จ่าย81</v>
      </c>
      <c r="AB58" s="78">
        <v>81</v>
      </c>
      <c r="AC58" s="77" t="s">
        <v>475</v>
      </c>
      <c r="AD58" s="28">
        <v>0</v>
      </c>
      <c r="AE58" s="116">
        <v>0</v>
      </c>
      <c r="AF58" s="25">
        <f>SUMIF('บันทึกการรับ-จ่ายแสตมป์'!$B$6:$B$20000,B58,'บันทึกการรับ-จ่ายแสตมป์'!$T$6:$T$20000)</f>
        <v>0</v>
      </c>
      <c r="AG58" s="25">
        <f>SUMIF('บันทึกการรับ-จ่ายแสตมป์'!$B$6:$B$20000,C58,'บันทึกการรับ-จ่ายแสตมป์'!$T$6:$T$20000)</f>
        <v>0</v>
      </c>
      <c r="AH58" s="25">
        <f>SUMIF('บันทึกการรับ-จ่ายแสตมป์'!$B$6:$B$20000,D58,'บันทึกการรับ-จ่ายแสตมป์'!$T$6:$T$20000)</f>
        <v>0</v>
      </c>
      <c r="AI58" s="25">
        <f>SUMIF('บันทึกการรับ-จ่ายแสตมป์'!$B$6:$B$20000,E58,'บันทึกการรับ-จ่ายแสตมป์'!$T$6:$T$20000)</f>
        <v>0</v>
      </c>
      <c r="AJ58" s="25">
        <f>SUMIF('บันทึกการรับ-จ่ายแสตมป์'!$B$6:$B$20000,F58,'บันทึกการรับ-จ่ายแสตมป์'!$T$6:$T$20000)</f>
        <v>0</v>
      </c>
      <c r="AK58" s="25">
        <f>SUMIF('บันทึกการรับ-จ่ายแสตมป์'!$B$6:$B$20000,G58,'บันทึกการรับ-จ่ายแสตมป์'!$T$6:$T$20000)</f>
        <v>0</v>
      </c>
      <c r="AL58" s="25">
        <f>SUMIF('บันทึกการรับ-จ่ายแสตมป์'!$B$6:$B$20000,H58,'บันทึกการรับ-จ่ายแสตมป์'!$T$6:$T$20000)</f>
        <v>0</v>
      </c>
      <c r="AM58" s="25">
        <f>SUMIF('บันทึกการรับ-จ่ายแสตมป์'!$B$6:$B$20000,I58,'บันทึกการรับ-จ่ายแสตมป์'!$T$6:$T$20000)</f>
        <v>0</v>
      </c>
      <c r="AN58" s="25">
        <f>SUMIF('บันทึกการรับ-จ่ายแสตมป์'!$B$6:$B$20000,J58,'บันทึกการรับ-จ่ายแสตมป์'!$T$6:$T$20000)</f>
        <v>0</v>
      </c>
      <c r="AO58" s="25">
        <f>SUMIF('บันทึกการรับ-จ่ายแสตมป์'!$B$6:$B$20000,K58,'บันทึกการรับ-จ่ายแสตมป์'!$T$6:$T$20000)</f>
        <v>0</v>
      </c>
      <c r="AP58" s="25">
        <f>SUMIF('บันทึกการรับ-จ่ายแสตมป์'!$B$6:$B$20000,L58,'บันทึกการรับ-จ่ายแสตมป์'!$T$6:$T$20000)</f>
        <v>0</v>
      </c>
      <c r="AQ58" s="25">
        <f>SUMIF('บันทึกการรับ-จ่ายแสตมป์'!$B$6:$B$20000,M58,'บันทึกการรับ-จ่ายแสตมป์'!$T$6:$T$20000)</f>
        <v>0</v>
      </c>
      <c r="AR58" s="25">
        <f>SUMIF('บันทึกการรับ-จ่ายแสตมป์'!$B$6:$B$20000,N58,'บันทึกการรับ-จ่ายแสตมป์'!$T$6:$T$20000)</f>
        <v>0</v>
      </c>
      <c r="AS58" s="25">
        <f>SUMIF('บันทึกการรับ-จ่ายแสตมป์'!$B$6:$B$20000,O58,'บันทึกการรับ-จ่ายแสตมป์'!$T$6:$T$20000)</f>
        <v>0</v>
      </c>
      <c r="AT58" s="25">
        <f>SUMIF('บันทึกการรับ-จ่ายแสตมป์'!$B$6:$B$20000,P58,'บันทึกการรับ-จ่ายแสตมป์'!$T$6:$T$20000)</f>
        <v>0</v>
      </c>
      <c r="AU58" s="25">
        <f>SUMIF('บันทึกการรับ-จ่ายแสตมป์'!$B$6:$B$20000,Q58,'บันทึกการรับ-จ่ายแสตมป์'!$T$6:$T$20000)</f>
        <v>0</v>
      </c>
      <c r="AV58" s="25">
        <f>SUMIF('บันทึกการรับ-จ่ายแสตมป์'!$B$6:$B$20000,R58,'บันทึกการรับ-จ่ายแสตมป์'!$T$6:$T$20000)</f>
        <v>0</v>
      </c>
      <c r="AW58" s="25">
        <f>SUMIF('บันทึกการรับ-จ่ายแสตมป์'!$B$6:$B$20000,S58,'บันทึกการรับ-จ่ายแสตมป์'!$T$6:$T$20000)</f>
        <v>0</v>
      </c>
      <c r="AX58" s="25">
        <f>SUMIF('บันทึกการรับ-จ่ายแสตมป์'!$B$6:$B$20000,T58,'บันทึกการรับ-จ่ายแสตมป์'!$T$6:$T$20000)</f>
        <v>0</v>
      </c>
      <c r="AY58" s="25">
        <f>SUMIF('บันทึกการรับ-จ่ายแสตมป์'!$B$6:$B$20000,U58,'บันทึกการรับ-จ่ายแสตมป์'!$T$6:$T$20000)</f>
        <v>0</v>
      </c>
      <c r="AZ58" s="25">
        <f>SUMIF('บันทึกการรับ-จ่ายแสตมป์'!$B$6:$B$20000,V58,'บันทึกการรับ-จ่ายแสตมป์'!$T$6:$T$20000)</f>
        <v>0</v>
      </c>
      <c r="BA58" s="25">
        <f>SUMIF('บันทึกการรับ-จ่ายแสตมป์'!$B$6:$B$20000,W58,'บันทึกการรับ-จ่ายแสตมป์'!$T$6:$T$20000)</f>
        <v>0</v>
      </c>
      <c r="BB58" s="25">
        <f>SUMIF('บันทึกการรับ-จ่ายแสตมป์'!$B$6:$B$20000,X58,'บันทึกการรับ-จ่ายแสตมป์'!$T$6:$T$20000)</f>
        <v>0</v>
      </c>
      <c r="BC58" s="25">
        <f>SUMIF('บันทึกการรับ-จ่ายแสตมป์'!$B$6:$B$20000,Y58,'บันทึกการรับ-จ่ายแสตมป์'!$T$6:$T$20000)</f>
        <v>0</v>
      </c>
      <c r="BD58" s="25">
        <f t="shared" ref="BD58:BD61" si="196">AF58+AH58+AJ58+AL58+AN58+AP58+AR58+AT58+AV58+AX58+AZ58+BB58</f>
        <v>0</v>
      </c>
      <c r="BE58" s="68">
        <f>SUMIF('บันทึกการรับ-จ่ายแสตมป์'!$D$6:$D$20000,Z58,'บันทึกการรับ-จ่ายแสตมป์'!$V$6:$V$20000)</f>
        <v>0</v>
      </c>
      <c r="BF58" s="25">
        <f t="shared" ref="BF58:BF61" si="197">AG58+AI58+AK58+AM58+AO58+AQ58+AS58+AU58+AW58+AY58+BA58+BC58</f>
        <v>0</v>
      </c>
      <c r="BG58" s="68">
        <f>SUMIF('บันทึกการรับ-จ่ายแสตมป์'!$D$6:$D$20000,AA58,'บันทึกการรับ-จ่ายแสตมป์'!$V$6:$V$20000)</f>
        <v>0</v>
      </c>
      <c r="BH58" s="25">
        <f t="shared" ref="BH58:BH61" si="198">AD58+BD58</f>
        <v>0</v>
      </c>
      <c r="BI58" s="68">
        <f t="shared" ref="BI58:BI61" si="199">AE58+BE58</f>
        <v>0</v>
      </c>
      <c r="BJ58" s="25">
        <f t="shared" ref="BJ58:BJ61" si="200">BF58</f>
        <v>0</v>
      </c>
      <c r="BK58" s="68">
        <f t="shared" ref="BK58:BK61" si="201">BG58</f>
        <v>0</v>
      </c>
      <c r="BL58" s="28">
        <f t="shared" ref="BL58:BL61" si="202">BH58-BJ58</f>
        <v>0</v>
      </c>
      <c r="BM58" s="25">
        <f t="shared" ref="BM58:BM61" si="203">BI58-BK58</f>
        <v>0</v>
      </c>
      <c r="BN58" s="25"/>
    </row>
    <row r="59" spans="1:66" ht="24" x14ac:dyDescent="0.55000000000000004">
      <c r="A59" s="7"/>
      <c r="B59" s="71" t="str">
        <f t="shared" si="170"/>
        <v>ตุลาคมรับ82</v>
      </c>
      <c r="C59" s="71" t="str">
        <f t="shared" si="171"/>
        <v>ตุลาคมจ่าย82</v>
      </c>
      <c r="D59" s="71" t="str">
        <f t="shared" si="172"/>
        <v>พฤศจิกายนรับ82</v>
      </c>
      <c r="E59" s="71" t="str">
        <f t="shared" si="173"/>
        <v>พฤศจิกายนจ่าย82</v>
      </c>
      <c r="F59" s="71" t="str">
        <f t="shared" si="174"/>
        <v>ธันวาคมรับ82</v>
      </c>
      <c r="G59" s="71" t="str">
        <f t="shared" si="175"/>
        <v>ธันวาคมจ่าย82</v>
      </c>
      <c r="H59" s="71" t="str">
        <f t="shared" si="176"/>
        <v>มกราคมรับ82</v>
      </c>
      <c r="I59" s="71" t="str">
        <f t="shared" si="177"/>
        <v>มกราคมจ่าย82</v>
      </c>
      <c r="J59" s="71" t="str">
        <f t="shared" si="178"/>
        <v>กุมภาพันธ์รับ82</v>
      </c>
      <c r="K59" s="71" t="str">
        <f t="shared" si="179"/>
        <v>กุมภาพันธ์จ่าย82</v>
      </c>
      <c r="L59" s="71" t="str">
        <f t="shared" si="180"/>
        <v>มีนาคมรับ82</v>
      </c>
      <c r="M59" s="71" t="str">
        <f t="shared" si="181"/>
        <v>มีนาคมจ่าย82</v>
      </c>
      <c r="N59" s="71" t="str">
        <f t="shared" si="182"/>
        <v>เมษายนรับ82</v>
      </c>
      <c r="O59" s="71" t="str">
        <f t="shared" si="183"/>
        <v>เมษายนจ่าย82</v>
      </c>
      <c r="P59" s="71" t="str">
        <f t="shared" si="184"/>
        <v>พฤษภาคมรับ82</v>
      </c>
      <c r="Q59" s="71" t="str">
        <f t="shared" si="185"/>
        <v>พฤษภาคมจ่าย82</v>
      </c>
      <c r="R59" s="71" t="str">
        <f t="shared" si="186"/>
        <v>มิถุนายนรับ82</v>
      </c>
      <c r="S59" s="71" t="str">
        <f t="shared" si="187"/>
        <v>มิถุนายนจ่าย82</v>
      </c>
      <c r="T59" s="71" t="str">
        <f t="shared" si="188"/>
        <v>กรกฎาคมรับ82</v>
      </c>
      <c r="U59" s="71" t="str">
        <f t="shared" si="189"/>
        <v>กรกฎาคมจ่าย82</v>
      </c>
      <c r="V59" s="71" t="str">
        <f t="shared" si="190"/>
        <v>สิงหาคมรับ82</v>
      </c>
      <c r="W59" s="71" t="str">
        <f t="shared" si="191"/>
        <v>สิงหาคมจ่าย82</v>
      </c>
      <c r="X59" s="71" t="str">
        <f t="shared" si="192"/>
        <v>กันยายนรับ82</v>
      </c>
      <c r="Y59" s="71" t="str">
        <f t="shared" si="193"/>
        <v>กันยายนจ่าย82</v>
      </c>
      <c r="Z59" s="71" t="str">
        <f t="shared" si="194"/>
        <v>รับ82</v>
      </c>
      <c r="AA59" s="71" t="str">
        <f t="shared" si="195"/>
        <v>จ่าย82</v>
      </c>
      <c r="AB59" s="78">
        <v>82</v>
      </c>
      <c r="AC59" s="77" t="s">
        <v>476</v>
      </c>
      <c r="AD59" s="28">
        <v>0</v>
      </c>
      <c r="AE59" s="116">
        <v>0</v>
      </c>
      <c r="AF59" s="25">
        <f>SUMIF('บันทึกการรับ-จ่ายแสตมป์'!$B$6:$B$20000,B59,'บันทึกการรับ-จ่ายแสตมป์'!$T$6:$T$20000)</f>
        <v>0</v>
      </c>
      <c r="AG59" s="25">
        <f>SUMIF('บันทึกการรับ-จ่ายแสตมป์'!$B$6:$B$20000,C59,'บันทึกการรับ-จ่ายแสตมป์'!$T$6:$T$20000)</f>
        <v>0</v>
      </c>
      <c r="AH59" s="25">
        <f>SUMIF('บันทึกการรับ-จ่ายแสตมป์'!$B$6:$B$20000,D59,'บันทึกการรับ-จ่ายแสตมป์'!$T$6:$T$20000)</f>
        <v>0</v>
      </c>
      <c r="AI59" s="25">
        <f>SUMIF('บันทึกการรับ-จ่ายแสตมป์'!$B$6:$B$20000,E59,'บันทึกการรับ-จ่ายแสตมป์'!$T$6:$T$20000)</f>
        <v>0</v>
      </c>
      <c r="AJ59" s="25">
        <f>SUMIF('บันทึกการรับ-จ่ายแสตมป์'!$B$6:$B$20000,F59,'บันทึกการรับ-จ่ายแสตมป์'!$T$6:$T$20000)</f>
        <v>0</v>
      </c>
      <c r="AK59" s="25">
        <f>SUMIF('บันทึกการรับ-จ่ายแสตมป์'!$B$6:$B$20000,G59,'บันทึกการรับ-จ่ายแสตมป์'!$T$6:$T$20000)</f>
        <v>0</v>
      </c>
      <c r="AL59" s="25">
        <f>SUMIF('บันทึกการรับ-จ่ายแสตมป์'!$B$6:$B$20000,H59,'บันทึกการรับ-จ่ายแสตมป์'!$T$6:$T$20000)</f>
        <v>0</v>
      </c>
      <c r="AM59" s="25">
        <f>SUMIF('บันทึกการรับ-จ่ายแสตมป์'!$B$6:$B$20000,I59,'บันทึกการรับ-จ่ายแสตมป์'!$T$6:$T$20000)</f>
        <v>0</v>
      </c>
      <c r="AN59" s="25">
        <f>SUMIF('บันทึกการรับ-จ่ายแสตมป์'!$B$6:$B$20000,J59,'บันทึกการรับ-จ่ายแสตมป์'!$T$6:$T$20000)</f>
        <v>0</v>
      </c>
      <c r="AO59" s="25">
        <f>SUMIF('บันทึกการรับ-จ่ายแสตมป์'!$B$6:$B$20000,K59,'บันทึกการรับ-จ่ายแสตมป์'!$T$6:$T$20000)</f>
        <v>0</v>
      </c>
      <c r="AP59" s="25">
        <f>SUMIF('บันทึกการรับ-จ่ายแสตมป์'!$B$6:$B$20000,L59,'บันทึกการรับ-จ่ายแสตมป์'!$T$6:$T$20000)</f>
        <v>0</v>
      </c>
      <c r="AQ59" s="25">
        <f>SUMIF('บันทึกการรับ-จ่ายแสตมป์'!$B$6:$B$20000,M59,'บันทึกการรับ-จ่ายแสตมป์'!$T$6:$T$20000)</f>
        <v>0</v>
      </c>
      <c r="AR59" s="25">
        <f>SUMIF('บันทึกการรับ-จ่ายแสตมป์'!$B$6:$B$20000,N59,'บันทึกการรับ-จ่ายแสตมป์'!$T$6:$T$20000)</f>
        <v>0</v>
      </c>
      <c r="AS59" s="25">
        <f>SUMIF('บันทึกการรับ-จ่ายแสตมป์'!$B$6:$B$20000,O59,'บันทึกการรับ-จ่ายแสตมป์'!$T$6:$T$20000)</f>
        <v>0</v>
      </c>
      <c r="AT59" s="25">
        <f>SUMIF('บันทึกการรับ-จ่ายแสตมป์'!$B$6:$B$20000,P59,'บันทึกการรับ-จ่ายแสตมป์'!$T$6:$T$20000)</f>
        <v>0</v>
      </c>
      <c r="AU59" s="25">
        <f>SUMIF('บันทึกการรับ-จ่ายแสตมป์'!$B$6:$B$20000,Q59,'บันทึกการรับ-จ่ายแสตมป์'!$T$6:$T$20000)</f>
        <v>0</v>
      </c>
      <c r="AV59" s="25">
        <f>SUMIF('บันทึกการรับ-จ่ายแสตมป์'!$B$6:$B$20000,R59,'บันทึกการรับ-จ่ายแสตมป์'!$T$6:$T$20000)</f>
        <v>0</v>
      </c>
      <c r="AW59" s="25">
        <f>SUMIF('บันทึกการรับ-จ่ายแสตมป์'!$B$6:$B$20000,S59,'บันทึกการรับ-จ่ายแสตมป์'!$T$6:$T$20000)</f>
        <v>0</v>
      </c>
      <c r="AX59" s="25">
        <f>SUMIF('บันทึกการรับ-จ่ายแสตมป์'!$B$6:$B$20000,T59,'บันทึกการรับ-จ่ายแสตมป์'!$T$6:$T$20000)</f>
        <v>0</v>
      </c>
      <c r="AY59" s="25">
        <f>SUMIF('บันทึกการรับ-จ่ายแสตมป์'!$B$6:$B$20000,U59,'บันทึกการรับ-จ่ายแสตมป์'!$T$6:$T$20000)</f>
        <v>0</v>
      </c>
      <c r="AZ59" s="25">
        <f>SUMIF('บันทึกการรับ-จ่ายแสตมป์'!$B$6:$B$20000,V59,'บันทึกการรับ-จ่ายแสตมป์'!$T$6:$T$20000)</f>
        <v>0</v>
      </c>
      <c r="BA59" s="25">
        <f>SUMIF('บันทึกการรับ-จ่ายแสตมป์'!$B$6:$B$20000,W59,'บันทึกการรับ-จ่ายแสตมป์'!$T$6:$T$20000)</f>
        <v>0</v>
      </c>
      <c r="BB59" s="25">
        <f>SUMIF('บันทึกการรับ-จ่ายแสตมป์'!$B$6:$B$20000,X59,'บันทึกการรับ-จ่ายแสตมป์'!$T$6:$T$20000)</f>
        <v>0</v>
      </c>
      <c r="BC59" s="25">
        <f>SUMIF('บันทึกการรับ-จ่ายแสตมป์'!$B$6:$B$20000,Y59,'บันทึกการรับ-จ่ายแสตมป์'!$T$6:$T$20000)</f>
        <v>0</v>
      </c>
      <c r="BD59" s="25">
        <f t="shared" si="196"/>
        <v>0</v>
      </c>
      <c r="BE59" s="68">
        <f>SUMIF('บันทึกการรับ-จ่ายแสตมป์'!$D$6:$D$20000,Z59,'บันทึกการรับ-จ่ายแสตมป์'!$V$6:$V$20000)</f>
        <v>0</v>
      </c>
      <c r="BF59" s="25">
        <f t="shared" si="197"/>
        <v>0</v>
      </c>
      <c r="BG59" s="68">
        <f>SUMIF('บันทึกการรับ-จ่ายแสตมป์'!$D$6:$D$20000,AA59,'บันทึกการรับ-จ่ายแสตมป์'!$V$6:$V$20000)</f>
        <v>0</v>
      </c>
      <c r="BH59" s="25">
        <f t="shared" si="198"/>
        <v>0</v>
      </c>
      <c r="BI59" s="68">
        <f t="shared" si="199"/>
        <v>0</v>
      </c>
      <c r="BJ59" s="25">
        <f t="shared" si="200"/>
        <v>0</v>
      </c>
      <c r="BK59" s="68">
        <f t="shared" si="201"/>
        <v>0</v>
      </c>
      <c r="BL59" s="28">
        <f t="shared" si="202"/>
        <v>0</v>
      </c>
      <c r="BM59" s="25">
        <f t="shared" si="203"/>
        <v>0</v>
      </c>
      <c r="BN59" s="25"/>
    </row>
    <row r="60" spans="1:66" ht="24" x14ac:dyDescent="0.55000000000000004">
      <c r="A60" s="7"/>
      <c r="B60" s="71" t="str">
        <f t="shared" si="170"/>
        <v>ตุลาคมรับ83</v>
      </c>
      <c r="C60" s="71" t="str">
        <f t="shared" si="171"/>
        <v>ตุลาคมจ่าย83</v>
      </c>
      <c r="D60" s="71" t="str">
        <f t="shared" si="172"/>
        <v>พฤศจิกายนรับ83</v>
      </c>
      <c r="E60" s="71" t="str">
        <f t="shared" si="173"/>
        <v>พฤศจิกายนจ่าย83</v>
      </c>
      <c r="F60" s="71" t="str">
        <f t="shared" si="174"/>
        <v>ธันวาคมรับ83</v>
      </c>
      <c r="G60" s="71" t="str">
        <f t="shared" si="175"/>
        <v>ธันวาคมจ่าย83</v>
      </c>
      <c r="H60" s="71" t="str">
        <f t="shared" si="176"/>
        <v>มกราคมรับ83</v>
      </c>
      <c r="I60" s="71" t="str">
        <f t="shared" si="177"/>
        <v>มกราคมจ่าย83</v>
      </c>
      <c r="J60" s="71" t="str">
        <f t="shared" si="178"/>
        <v>กุมภาพันธ์รับ83</v>
      </c>
      <c r="K60" s="71" t="str">
        <f t="shared" si="179"/>
        <v>กุมภาพันธ์จ่าย83</v>
      </c>
      <c r="L60" s="71" t="str">
        <f t="shared" si="180"/>
        <v>มีนาคมรับ83</v>
      </c>
      <c r="M60" s="71" t="str">
        <f t="shared" si="181"/>
        <v>มีนาคมจ่าย83</v>
      </c>
      <c r="N60" s="71" t="str">
        <f t="shared" si="182"/>
        <v>เมษายนรับ83</v>
      </c>
      <c r="O60" s="71" t="str">
        <f t="shared" si="183"/>
        <v>เมษายนจ่าย83</v>
      </c>
      <c r="P60" s="71" t="str">
        <f t="shared" si="184"/>
        <v>พฤษภาคมรับ83</v>
      </c>
      <c r="Q60" s="71" t="str">
        <f t="shared" si="185"/>
        <v>พฤษภาคมจ่าย83</v>
      </c>
      <c r="R60" s="71" t="str">
        <f t="shared" si="186"/>
        <v>มิถุนายนรับ83</v>
      </c>
      <c r="S60" s="71" t="str">
        <f t="shared" si="187"/>
        <v>มิถุนายนจ่าย83</v>
      </c>
      <c r="T60" s="71" t="str">
        <f t="shared" si="188"/>
        <v>กรกฎาคมรับ83</v>
      </c>
      <c r="U60" s="71" t="str">
        <f t="shared" si="189"/>
        <v>กรกฎาคมจ่าย83</v>
      </c>
      <c r="V60" s="71" t="str">
        <f t="shared" si="190"/>
        <v>สิงหาคมรับ83</v>
      </c>
      <c r="W60" s="71" t="str">
        <f t="shared" si="191"/>
        <v>สิงหาคมจ่าย83</v>
      </c>
      <c r="X60" s="71" t="str">
        <f t="shared" si="192"/>
        <v>กันยายนรับ83</v>
      </c>
      <c r="Y60" s="71" t="str">
        <f t="shared" si="193"/>
        <v>กันยายนจ่าย83</v>
      </c>
      <c r="Z60" s="71" t="str">
        <f t="shared" si="194"/>
        <v>รับ83</v>
      </c>
      <c r="AA60" s="71" t="str">
        <f t="shared" si="195"/>
        <v>จ่าย83</v>
      </c>
      <c r="AB60" s="78">
        <v>83</v>
      </c>
      <c r="AC60" s="77" t="s">
        <v>477</v>
      </c>
      <c r="AD60" s="28">
        <v>0</v>
      </c>
      <c r="AE60" s="116">
        <v>0</v>
      </c>
      <c r="AF60" s="25">
        <f>SUMIF('บันทึกการรับ-จ่ายแสตมป์'!$B$6:$B$20000,B60,'บันทึกการรับ-จ่ายแสตมป์'!$T$6:$T$20000)</f>
        <v>0</v>
      </c>
      <c r="AG60" s="25">
        <f>SUMIF('บันทึกการรับ-จ่ายแสตมป์'!$B$6:$B$20000,C60,'บันทึกการรับ-จ่ายแสตมป์'!$T$6:$T$20000)</f>
        <v>0</v>
      </c>
      <c r="AH60" s="25">
        <f>SUMIF('บันทึกการรับ-จ่ายแสตมป์'!$B$6:$B$20000,D60,'บันทึกการรับ-จ่ายแสตมป์'!$T$6:$T$20000)</f>
        <v>0</v>
      </c>
      <c r="AI60" s="25">
        <f>SUMIF('บันทึกการรับ-จ่ายแสตมป์'!$B$6:$B$20000,E60,'บันทึกการรับ-จ่ายแสตมป์'!$T$6:$T$20000)</f>
        <v>0</v>
      </c>
      <c r="AJ60" s="25">
        <f>SUMIF('บันทึกการรับ-จ่ายแสตมป์'!$B$6:$B$20000,F60,'บันทึกการรับ-จ่ายแสตมป์'!$T$6:$T$20000)</f>
        <v>0</v>
      </c>
      <c r="AK60" s="25">
        <f>SUMIF('บันทึกการรับ-จ่ายแสตมป์'!$B$6:$B$20000,G60,'บันทึกการรับ-จ่ายแสตมป์'!$T$6:$T$20000)</f>
        <v>0</v>
      </c>
      <c r="AL60" s="25">
        <f>SUMIF('บันทึกการรับ-จ่ายแสตมป์'!$B$6:$B$20000,H60,'บันทึกการรับ-จ่ายแสตมป์'!$T$6:$T$20000)</f>
        <v>0</v>
      </c>
      <c r="AM60" s="25">
        <f>SUMIF('บันทึกการรับ-จ่ายแสตมป์'!$B$6:$B$20000,I60,'บันทึกการรับ-จ่ายแสตมป์'!$T$6:$T$20000)</f>
        <v>0</v>
      </c>
      <c r="AN60" s="25">
        <f>SUMIF('บันทึกการรับ-จ่ายแสตมป์'!$B$6:$B$20000,J60,'บันทึกการรับ-จ่ายแสตมป์'!$T$6:$T$20000)</f>
        <v>0</v>
      </c>
      <c r="AO60" s="25">
        <f>SUMIF('บันทึกการรับ-จ่ายแสตมป์'!$B$6:$B$20000,K60,'บันทึกการรับ-จ่ายแสตมป์'!$T$6:$T$20000)</f>
        <v>0</v>
      </c>
      <c r="AP60" s="25">
        <f>SUMIF('บันทึกการรับ-จ่ายแสตมป์'!$B$6:$B$20000,L60,'บันทึกการรับ-จ่ายแสตมป์'!$T$6:$T$20000)</f>
        <v>0</v>
      </c>
      <c r="AQ60" s="25">
        <f>SUMIF('บันทึกการรับ-จ่ายแสตมป์'!$B$6:$B$20000,M60,'บันทึกการรับ-จ่ายแสตมป์'!$T$6:$T$20000)</f>
        <v>0</v>
      </c>
      <c r="AR60" s="25">
        <f>SUMIF('บันทึกการรับ-จ่ายแสตมป์'!$B$6:$B$20000,N60,'บันทึกการรับ-จ่ายแสตมป์'!$T$6:$T$20000)</f>
        <v>0</v>
      </c>
      <c r="AS60" s="25">
        <f>SUMIF('บันทึกการรับ-จ่ายแสตมป์'!$B$6:$B$20000,O60,'บันทึกการรับ-จ่ายแสตมป์'!$T$6:$T$20000)</f>
        <v>0</v>
      </c>
      <c r="AT60" s="25">
        <f>SUMIF('บันทึกการรับ-จ่ายแสตมป์'!$B$6:$B$20000,P60,'บันทึกการรับ-จ่ายแสตมป์'!$T$6:$T$20000)</f>
        <v>0</v>
      </c>
      <c r="AU60" s="25">
        <f>SUMIF('บันทึกการรับ-จ่ายแสตมป์'!$B$6:$B$20000,Q60,'บันทึกการรับ-จ่ายแสตมป์'!$T$6:$T$20000)</f>
        <v>0</v>
      </c>
      <c r="AV60" s="25">
        <f>SUMIF('บันทึกการรับ-จ่ายแสตมป์'!$B$6:$B$20000,R60,'บันทึกการรับ-จ่ายแสตมป์'!$T$6:$T$20000)</f>
        <v>0</v>
      </c>
      <c r="AW60" s="25">
        <f>SUMIF('บันทึกการรับ-จ่ายแสตมป์'!$B$6:$B$20000,S60,'บันทึกการรับ-จ่ายแสตมป์'!$T$6:$T$20000)</f>
        <v>0</v>
      </c>
      <c r="AX60" s="25">
        <f>SUMIF('บันทึกการรับ-จ่ายแสตมป์'!$B$6:$B$20000,T60,'บันทึกการรับ-จ่ายแสตมป์'!$T$6:$T$20000)</f>
        <v>0</v>
      </c>
      <c r="AY60" s="25">
        <f>SUMIF('บันทึกการรับ-จ่ายแสตมป์'!$B$6:$B$20000,U60,'บันทึกการรับ-จ่ายแสตมป์'!$T$6:$T$20000)</f>
        <v>0</v>
      </c>
      <c r="AZ60" s="25">
        <f>SUMIF('บันทึกการรับ-จ่ายแสตมป์'!$B$6:$B$20000,V60,'บันทึกการรับ-จ่ายแสตมป์'!$T$6:$T$20000)</f>
        <v>0</v>
      </c>
      <c r="BA60" s="25">
        <f>SUMIF('บันทึกการรับ-จ่ายแสตมป์'!$B$6:$B$20000,W60,'บันทึกการรับ-จ่ายแสตมป์'!$T$6:$T$20000)</f>
        <v>0</v>
      </c>
      <c r="BB60" s="25">
        <f>SUMIF('บันทึกการรับ-จ่ายแสตมป์'!$B$6:$B$20000,X60,'บันทึกการรับ-จ่ายแสตมป์'!$T$6:$T$20000)</f>
        <v>0</v>
      </c>
      <c r="BC60" s="25">
        <f>SUMIF('บันทึกการรับ-จ่ายแสตมป์'!$B$6:$B$20000,Y60,'บันทึกการรับ-จ่ายแสตมป์'!$T$6:$T$20000)</f>
        <v>0</v>
      </c>
      <c r="BD60" s="25">
        <f t="shared" si="196"/>
        <v>0</v>
      </c>
      <c r="BE60" s="68">
        <f>SUMIF('บันทึกการรับ-จ่ายแสตมป์'!$D$6:$D$20000,Z60,'บันทึกการรับ-จ่ายแสตมป์'!$V$6:$V$20000)</f>
        <v>0</v>
      </c>
      <c r="BF60" s="25">
        <f t="shared" si="197"/>
        <v>0</v>
      </c>
      <c r="BG60" s="68">
        <f>SUMIF('บันทึกการรับ-จ่ายแสตมป์'!$D$6:$D$20000,AA60,'บันทึกการรับ-จ่ายแสตมป์'!$V$6:$V$20000)</f>
        <v>0</v>
      </c>
      <c r="BH60" s="25">
        <f t="shared" si="198"/>
        <v>0</v>
      </c>
      <c r="BI60" s="68">
        <f t="shared" si="199"/>
        <v>0</v>
      </c>
      <c r="BJ60" s="25">
        <f t="shared" si="200"/>
        <v>0</v>
      </c>
      <c r="BK60" s="68">
        <f t="shared" si="201"/>
        <v>0</v>
      </c>
      <c r="BL60" s="28">
        <f t="shared" si="202"/>
        <v>0</v>
      </c>
      <c r="BM60" s="25">
        <f t="shared" si="203"/>
        <v>0</v>
      </c>
      <c r="BN60" s="25"/>
    </row>
    <row r="61" spans="1:66" ht="24" x14ac:dyDescent="0.55000000000000004">
      <c r="A61" s="7"/>
      <c r="B61" s="71" t="str">
        <f t="shared" si="170"/>
        <v>ตุลาคมรับ84</v>
      </c>
      <c r="C61" s="71" t="str">
        <f t="shared" si="171"/>
        <v>ตุลาคมจ่าย84</v>
      </c>
      <c r="D61" s="71" t="str">
        <f t="shared" si="172"/>
        <v>พฤศจิกายนรับ84</v>
      </c>
      <c r="E61" s="71" t="str">
        <f t="shared" si="173"/>
        <v>พฤศจิกายนจ่าย84</v>
      </c>
      <c r="F61" s="71" t="str">
        <f t="shared" si="174"/>
        <v>ธันวาคมรับ84</v>
      </c>
      <c r="G61" s="71" t="str">
        <f t="shared" si="175"/>
        <v>ธันวาคมจ่าย84</v>
      </c>
      <c r="H61" s="71" t="str">
        <f t="shared" si="176"/>
        <v>มกราคมรับ84</v>
      </c>
      <c r="I61" s="71" t="str">
        <f t="shared" si="177"/>
        <v>มกราคมจ่าย84</v>
      </c>
      <c r="J61" s="71" t="str">
        <f t="shared" si="178"/>
        <v>กุมภาพันธ์รับ84</v>
      </c>
      <c r="K61" s="71" t="str">
        <f t="shared" si="179"/>
        <v>กุมภาพันธ์จ่าย84</v>
      </c>
      <c r="L61" s="71" t="str">
        <f t="shared" si="180"/>
        <v>มีนาคมรับ84</v>
      </c>
      <c r="M61" s="71" t="str">
        <f t="shared" si="181"/>
        <v>มีนาคมจ่าย84</v>
      </c>
      <c r="N61" s="71" t="str">
        <f t="shared" si="182"/>
        <v>เมษายนรับ84</v>
      </c>
      <c r="O61" s="71" t="str">
        <f t="shared" si="183"/>
        <v>เมษายนจ่าย84</v>
      </c>
      <c r="P61" s="71" t="str">
        <f t="shared" si="184"/>
        <v>พฤษภาคมรับ84</v>
      </c>
      <c r="Q61" s="71" t="str">
        <f t="shared" si="185"/>
        <v>พฤษภาคมจ่าย84</v>
      </c>
      <c r="R61" s="71" t="str">
        <f t="shared" si="186"/>
        <v>มิถุนายนรับ84</v>
      </c>
      <c r="S61" s="71" t="str">
        <f t="shared" si="187"/>
        <v>มิถุนายนจ่าย84</v>
      </c>
      <c r="T61" s="71" t="str">
        <f t="shared" si="188"/>
        <v>กรกฎาคมรับ84</v>
      </c>
      <c r="U61" s="71" t="str">
        <f t="shared" si="189"/>
        <v>กรกฎาคมจ่าย84</v>
      </c>
      <c r="V61" s="71" t="str">
        <f t="shared" si="190"/>
        <v>สิงหาคมรับ84</v>
      </c>
      <c r="W61" s="71" t="str">
        <f t="shared" si="191"/>
        <v>สิงหาคมจ่าย84</v>
      </c>
      <c r="X61" s="71" t="str">
        <f t="shared" si="192"/>
        <v>กันยายนรับ84</v>
      </c>
      <c r="Y61" s="71" t="str">
        <f t="shared" si="193"/>
        <v>กันยายนจ่าย84</v>
      </c>
      <c r="Z61" s="71" t="str">
        <f t="shared" si="194"/>
        <v>รับ84</v>
      </c>
      <c r="AA61" s="71" t="str">
        <f t="shared" si="195"/>
        <v>จ่าย84</v>
      </c>
      <c r="AB61" s="78">
        <v>84</v>
      </c>
      <c r="AC61" s="77" t="s">
        <v>478</v>
      </c>
      <c r="AD61" s="28">
        <v>0</v>
      </c>
      <c r="AE61" s="116">
        <v>0</v>
      </c>
      <c r="AF61" s="25">
        <f>SUMIF('บันทึกการรับ-จ่ายแสตมป์'!$B$6:$B$20000,B61,'บันทึกการรับ-จ่ายแสตมป์'!$T$6:$T$20000)</f>
        <v>0</v>
      </c>
      <c r="AG61" s="25">
        <f>SUMIF('บันทึกการรับ-จ่ายแสตมป์'!$B$6:$B$20000,C61,'บันทึกการรับ-จ่ายแสตมป์'!$T$6:$T$20000)</f>
        <v>0</v>
      </c>
      <c r="AH61" s="25">
        <f>SUMIF('บันทึกการรับ-จ่ายแสตมป์'!$B$6:$B$20000,D61,'บันทึกการรับ-จ่ายแสตมป์'!$T$6:$T$20000)</f>
        <v>0</v>
      </c>
      <c r="AI61" s="25">
        <f>SUMIF('บันทึกการรับ-จ่ายแสตมป์'!$B$6:$B$20000,E61,'บันทึกการรับ-จ่ายแสตมป์'!$T$6:$T$20000)</f>
        <v>0</v>
      </c>
      <c r="AJ61" s="25">
        <f>SUMIF('บันทึกการรับ-จ่ายแสตมป์'!$B$6:$B$20000,F61,'บันทึกการรับ-จ่ายแสตมป์'!$T$6:$T$20000)</f>
        <v>0</v>
      </c>
      <c r="AK61" s="25">
        <f>SUMIF('บันทึกการรับ-จ่ายแสตมป์'!$B$6:$B$20000,G61,'บันทึกการรับ-จ่ายแสตมป์'!$T$6:$T$20000)</f>
        <v>0</v>
      </c>
      <c r="AL61" s="25">
        <f>SUMIF('บันทึกการรับ-จ่ายแสตมป์'!$B$6:$B$20000,H61,'บันทึกการรับ-จ่ายแสตมป์'!$T$6:$T$20000)</f>
        <v>0</v>
      </c>
      <c r="AM61" s="25">
        <f>SUMIF('บันทึกการรับ-จ่ายแสตมป์'!$B$6:$B$20000,I61,'บันทึกการรับ-จ่ายแสตมป์'!$T$6:$T$20000)</f>
        <v>0</v>
      </c>
      <c r="AN61" s="25">
        <f>SUMIF('บันทึกการรับ-จ่ายแสตมป์'!$B$6:$B$20000,J61,'บันทึกการรับ-จ่ายแสตมป์'!$T$6:$T$20000)</f>
        <v>0</v>
      </c>
      <c r="AO61" s="25">
        <f>SUMIF('บันทึกการรับ-จ่ายแสตมป์'!$B$6:$B$20000,K61,'บันทึกการรับ-จ่ายแสตมป์'!$T$6:$T$20000)</f>
        <v>0</v>
      </c>
      <c r="AP61" s="25">
        <f>SUMIF('บันทึกการรับ-จ่ายแสตมป์'!$B$6:$B$20000,L61,'บันทึกการรับ-จ่ายแสตมป์'!$T$6:$T$20000)</f>
        <v>0</v>
      </c>
      <c r="AQ61" s="25">
        <f>SUMIF('บันทึกการรับ-จ่ายแสตมป์'!$B$6:$B$20000,M61,'บันทึกการรับ-จ่ายแสตมป์'!$T$6:$T$20000)</f>
        <v>0</v>
      </c>
      <c r="AR61" s="25">
        <f>SUMIF('บันทึกการรับ-จ่ายแสตมป์'!$B$6:$B$20000,N61,'บันทึกการรับ-จ่ายแสตมป์'!$T$6:$T$20000)</f>
        <v>0</v>
      </c>
      <c r="AS61" s="25">
        <f>SUMIF('บันทึกการรับ-จ่ายแสตมป์'!$B$6:$B$20000,O61,'บันทึกการรับ-จ่ายแสตมป์'!$T$6:$T$20000)</f>
        <v>0</v>
      </c>
      <c r="AT61" s="25">
        <f>SUMIF('บันทึกการรับ-จ่ายแสตมป์'!$B$6:$B$20000,P61,'บันทึกการรับ-จ่ายแสตมป์'!$T$6:$T$20000)</f>
        <v>0</v>
      </c>
      <c r="AU61" s="25">
        <f>SUMIF('บันทึกการรับ-จ่ายแสตมป์'!$B$6:$B$20000,Q61,'บันทึกการรับ-จ่ายแสตมป์'!$T$6:$T$20000)</f>
        <v>0</v>
      </c>
      <c r="AV61" s="25">
        <f>SUMIF('บันทึกการรับ-จ่ายแสตมป์'!$B$6:$B$20000,R61,'บันทึกการรับ-จ่ายแสตมป์'!$T$6:$T$20000)</f>
        <v>0</v>
      </c>
      <c r="AW61" s="25">
        <f>SUMIF('บันทึกการรับ-จ่ายแสตมป์'!$B$6:$B$20000,S61,'บันทึกการรับ-จ่ายแสตมป์'!$T$6:$T$20000)</f>
        <v>0</v>
      </c>
      <c r="AX61" s="25">
        <f>SUMIF('บันทึกการรับ-จ่ายแสตมป์'!$B$6:$B$20000,T61,'บันทึกการรับ-จ่ายแสตมป์'!$T$6:$T$20000)</f>
        <v>0</v>
      </c>
      <c r="AY61" s="25">
        <f>SUMIF('บันทึกการรับ-จ่ายแสตมป์'!$B$6:$B$20000,U61,'บันทึกการรับ-จ่ายแสตมป์'!$T$6:$T$20000)</f>
        <v>0</v>
      </c>
      <c r="AZ61" s="25">
        <f>SUMIF('บันทึกการรับ-จ่ายแสตมป์'!$B$6:$B$20000,V61,'บันทึกการรับ-จ่ายแสตมป์'!$T$6:$T$20000)</f>
        <v>0</v>
      </c>
      <c r="BA61" s="25">
        <f>SUMIF('บันทึกการรับ-จ่ายแสตมป์'!$B$6:$B$20000,W61,'บันทึกการรับ-จ่ายแสตมป์'!$T$6:$T$20000)</f>
        <v>0</v>
      </c>
      <c r="BB61" s="25">
        <f>SUMIF('บันทึกการรับ-จ่ายแสตมป์'!$B$6:$B$20000,X61,'บันทึกการรับ-จ่ายแสตมป์'!$T$6:$T$20000)</f>
        <v>0</v>
      </c>
      <c r="BC61" s="25">
        <f>SUMIF('บันทึกการรับ-จ่ายแสตมป์'!$B$6:$B$20000,Y61,'บันทึกการรับ-จ่ายแสตมป์'!$T$6:$T$20000)</f>
        <v>0</v>
      </c>
      <c r="BD61" s="25">
        <f t="shared" si="196"/>
        <v>0</v>
      </c>
      <c r="BE61" s="68">
        <f>SUMIF('บันทึกการรับ-จ่ายแสตมป์'!$D$6:$D$20000,Z61,'บันทึกการรับ-จ่ายแสตมป์'!$V$6:$V$20000)</f>
        <v>0</v>
      </c>
      <c r="BF61" s="25">
        <f t="shared" si="197"/>
        <v>0</v>
      </c>
      <c r="BG61" s="68">
        <f>SUMIF('บันทึกการรับ-จ่ายแสตมป์'!$D$6:$D$20000,AA61,'บันทึกการรับ-จ่ายแสตมป์'!$V$6:$V$20000)</f>
        <v>0</v>
      </c>
      <c r="BH61" s="25">
        <f t="shared" si="198"/>
        <v>0</v>
      </c>
      <c r="BI61" s="68">
        <f t="shared" si="199"/>
        <v>0</v>
      </c>
      <c r="BJ61" s="25">
        <f t="shared" si="200"/>
        <v>0</v>
      </c>
      <c r="BK61" s="68">
        <f t="shared" si="201"/>
        <v>0</v>
      </c>
      <c r="BL61" s="28">
        <f t="shared" si="202"/>
        <v>0</v>
      </c>
      <c r="BM61" s="25">
        <f t="shared" si="203"/>
        <v>0</v>
      </c>
      <c r="BN61" s="25"/>
    </row>
    <row r="62" spans="1:66" ht="24" x14ac:dyDescent="0.55000000000000004">
      <c r="A62" s="90">
        <v>9</v>
      </c>
      <c r="B62" s="9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135" t="s">
        <v>479</v>
      </c>
      <c r="AC62" s="136"/>
      <c r="AD62" s="90"/>
      <c r="AE62" s="90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3"/>
      <c r="BJ62" s="92"/>
      <c r="BK62" s="93"/>
      <c r="BL62" s="94"/>
      <c r="BM62" s="92"/>
      <c r="BN62" s="92"/>
    </row>
    <row r="63" spans="1:66" ht="24" x14ac:dyDescent="0.55000000000000004">
      <c r="A63" s="7"/>
      <c r="B63" s="71" t="str">
        <f t="shared" ref="B63:B65" si="204">$B$5&amp;$B$6&amp;AB63</f>
        <v>ตุลาคมรับ91</v>
      </c>
      <c r="C63" s="71" t="str">
        <f t="shared" ref="C63:C65" si="205">$C$5&amp;$C$6&amp;AB63</f>
        <v>ตุลาคมจ่าย91</v>
      </c>
      <c r="D63" s="71" t="str">
        <f t="shared" ref="D63:D65" si="206">$D$5&amp;$D$6&amp;AB63</f>
        <v>พฤศจิกายนรับ91</v>
      </c>
      <c r="E63" s="71" t="str">
        <f t="shared" ref="E63:E65" si="207">$E$5&amp;$E$6&amp;AB63</f>
        <v>พฤศจิกายนจ่าย91</v>
      </c>
      <c r="F63" s="71" t="str">
        <f t="shared" ref="F63:F65" si="208">$F$5&amp;$F$6&amp;AB63</f>
        <v>ธันวาคมรับ91</v>
      </c>
      <c r="G63" s="71" t="str">
        <f t="shared" ref="G63:G65" si="209">$G$5&amp;$G$6&amp;AB63</f>
        <v>ธันวาคมจ่าย91</v>
      </c>
      <c r="H63" s="71" t="str">
        <f t="shared" ref="H63:H65" si="210">$H$5&amp;$H$6&amp;AB63</f>
        <v>มกราคมรับ91</v>
      </c>
      <c r="I63" s="71" t="str">
        <f t="shared" ref="I63:I65" si="211">$I$5&amp;$I$6&amp;AB63</f>
        <v>มกราคมจ่าย91</v>
      </c>
      <c r="J63" s="71" t="str">
        <f t="shared" ref="J63:J65" si="212">$J$5&amp;$J$6&amp;AB63</f>
        <v>กุมภาพันธ์รับ91</v>
      </c>
      <c r="K63" s="71" t="str">
        <f t="shared" ref="K63:K65" si="213">$K$5&amp;$K$6&amp;AB63</f>
        <v>กุมภาพันธ์จ่าย91</v>
      </c>
      <c r="L63" s="71" t="str">
        <f t="shared" ref="L63:L65" si="214">$L$5&amp;$L$6&amp;AB63</f>
        <v>มีนาคมรับ91</v>
      </c>
      <c r="M63" s="71" t="str">
        <f t="shared" ref="M63:M65" si="215">$M$5&amp;$M$6&amp;AB63</f>
        <v>มีนาคมจ่าย91</v>
      </c>
      <c r="N63" s="71" t="str">
        <f t="shared" ref="N63:N65" si="216">$N$5&amp;$N$6&amp;AB63</f>
        <v>เมษายนรับ91</v>
      </c>
      <c r="O63" s="71" t="str">
        <f t="shared" ref="O63:O65" si="217">$O$5&amp;$O$6&amp;AB63</f>
        <v>เมษายนจ่าย91</v>
      </c>
      <c r="P63" s="71" t="str">
        <f t="shared" ref="P63:P65" si="218">$P$5&amp;$P$6&amp;AB63</f>
        <v>พฤษภาคมรับ91</v>
      </c>
      <c r="Q63" s="71" t="str">
        <f t="shared" ref="Q63:Q65" si="219">$Q$5&amp;$Q$6&amp;AB63</f>
        <v>พฤษภาคมจ่าย91</v>
      </c>
      <c r="R63" s="71" t="str">
        <f t="shared" ref="R63:R65" si="220">$R$5&amp;$R$6&amp;AB63</f>
        <v>มิถุนายนรับ91</v>
      </c>
      <c r="S63" s="71" t="str">
        <f t="shared" ref="S63:S65" si="221">$S$5&amp;$S$6&amp;AB63</f>
        <v>มิถุนายนจ่าย91</v>
      </c>
      <c r="T63" s="71" t="str">
        <f t="shared" ref="T63:T65" si="222">$T$5&amp;$T$6&amp;AB63</f>
        <v>กรกฎาคมรับ91</v>
      </c>
      <c r="U63" s="71" t="str">
        <f t="shared" ref="U63:U65" si="223">$U$5&amp;$U$6&amp;AB63</f>
        <v>กรกฎาคมจ่าย91</v>
      </c>
      <c r="V63" s="71" t="str">
        <f t="shared" ref="V63:V65" si="224">$V$5&amp;$V$6&amp;AB63</f>
        <v>สิงหาคมรับ91</v>
      </c>
      <c r="W63" s="71" t="str">
        <f t="shared" ref="W63:W65" si="225">$W$5&amp;$W$6&amp;AB63</f>
        <v>สิงหาคมจ่าย91</v>
      </c>
      <c r="X63" s="71" t="str">
        <f t="shared" ref="X63:X65" si="226">$X$5&amp;$X$6&amp;AB63</f>
        <v>กันยายนรับ91</v>
      </c>
      <c r="Y63" s="71" t="str">
        <f t="shared" ref="Y63:Y65" si="227">$Y$5&amp;$Y$6&amp;AB63</f>
        <v>กันยายนจ่าย91</v>
      </c>
      <c r="Z63" s="71" t="str">
        <f t="shared" ref="Z63:Z65" si="228">$Z$6&amp;AB63</f>
        <v>รับ91</v>
      </c>
      <c r="AA63" s="71" t="str">
        <f t="shared" ref="AA63:AA65" si="229">$AA$6&amp;AB63</f>
        <v>จ่าย91</v>
      </c>
      <c r="AB63" s="78">
        <v>91</v>
      </c>
      <c r="AC63" s="77" t="s">
        <v>480</v>
      </c>
      <c r="AD63" s="28">
        <v>0</v>
      </c>
      <c r="AE63" s="116">
        <v>0</v>
      </c>
      <c r="AF63" s="25">
        <f>SUMIF('บันทึกการรับ-จ่ายแสตมป์'!$B$6:$B$20000,B63,'บันทึกการรับ-จ่ายแสตมป์'!$T$6:$T$20000)</f>
        <v>0</v>
      </c>
      <c r="AG63" s="25">
        <f>SUMIF('บันทึกการรับ-จ่ายแสตมป์'!$B$6:$B$20000,C63,'บันทึกการรับ-จ่ายแสตมป์'!$T$6:$T$20000)</f>
        <v>0</v>
      </c>
      <c r="AH63" s="25">
        <f>SUMIF('บันทึกการรับ-จ่ายแสตมป์'!$B$6:$B$20000,D63,'บันทึกการรับ-จ่ายแสตมป์'!$T$6:$T$20000)</f>
        <v>0</v>
      </c>
      <c r="AI63" s="25">
        <f>SUMIF('บันทึกการรับ-จ่ายแสตมป์'!$B$6:$B$20000,E63,'บันทึกการรับ-จ่ายแสตมป์'!$T$6:$T$20000)</f>
        <v>0</v>
      </c>
      <c r="AJ63" s="25">
        <f>SUMIF('บันทึกการรับ-จ่ายแสตมป์'!$B$6:$B$20000,F63,'บันทึกการรับ-จ่ายแสตมป์'!$T$6:$T$20000)</f>
        <v>0</v>
      </c>
      <c r="AK63" s="25">
        <f>SUMIF('บันทึกการรับ-จ่ายแสตมป์'!$B$6:$B$20000,G63,'บันทึกการรับ-จ่ายแสตมป์'!$T$6:$T$20000)</f>
        <v>0</v>
      </c>
      <c r="AL63" s="25">
        <f>SUMIF('บันทึกการรับ-จ่ายแสตมป์'!$B$6:$B$20000,H63,'บันทึกการรับ-จ่ายแสตมป์'!$T$6:$T$20000)</f>
        <v>0</v>
      </c>
      <c r="AM63" s="25">
        <f>SUMIF('บันทึกการรับ-จ่ายแสตมป์'!$B$6:$B$20000,I63,'บันทึกการรับ-จ่ายแสตมป์'!$T$6:$T$20000)</f>
        <v>0</v>
      </c>
      <c r="AN63" s="25">
        <f>SUMIF('บันทึกการรับ-จ่ายแสตมป์'!$B$6:$B$20000,J63,'บันทึกการรับ-จ่ายแสตมป์'!$T$6:$T$20000)</f>
        <v>0</v>
      </c>
      <c r="AO63" s="25">
        <f>SUMIF('บันทึกการรับ-จ่ายแสตมป์'!$B$6:$B$20000,K63,'บันทึกการรับ-จ่ายแสตมป์'!$T$6:$T$20000)</f>
        <v>0</v>
      </c>
      <c r="AP63" s="25">
        <f>SUMIF('บันทึกการรับ-จ่ายแสตมป์'!$B$6:$B$20000,L63,'บันทึกการรับ-จ่ายแสตมป์'!$T$6:$T$20000)</f>
        <v>0</v>
      </c>
      <c r="AQ63" s="25">
        <f>SUMIF('บันทึกการรับ-จ่ายแสตมป์'!$B$6:$B$20000,M63,'บันทึกการรับ-จ่ายแสตมป์'!$T$6:$T$20000)</f>
        <v>0</v>
      </c>
      <c r="AR63" s="25">
        <f>SUMIF('บันทึกการรับ-จ่ายแสตมป์'!$B$6:$B$20000,N63,'บันทึกการรับ-จ่ายแสตมป์'!$T$6:$T$20000)</f>
        <v>0</v>
      </c>
      <c r="AS63" s="25">
        <f>SUMIF('บันทึกการรับ-จ่ายแสตมป์'!$B$6:$B$20000,O63,'บันทึกการรับ-จ่ายแสตมป์'!$T$6:$T$20000)</f>
        <v>0</v>
      </c>
      <c r="AT63" s="25">
        <f>SUMIF('บันทึกการรับ-จ่ายแสตมป์'!$B$6:$B$20000,P63,'บันทึกการรับ-จ่ายแสตมป์'!$T$6:$T$20000)</f>
        <v>0</v>
      </c>
      <c r="AU63" s="25">
        <f>SUMIF('บันทึกการรับ-จ่ายแสตมป์'!$B$6:$B$20000,Q63,'บันทึกการรับ-จ่ายแสตมป์'!$T$6:$T$20000)</f>
        <v>0</v>
      </c>
      <c r="AV63" s="25">
        <f>SUMIF('บันทึกการรับ-จ่ายแสตมป์'!$B$6:$B$20000,R63,'บันทึกการรับ-จ่ายแสตมป์'!$T$6:$T$20000)</f>
        <v>0</v>
      </c>
      <c r="AW63" s="25">
        <f>SUMIF('บันทึกการรับ-จ่ายแสตมป์'!$B$6:$B$20000,S63,'บันทึกการรับ-จ่ายแสตมป์'!$T$6:$T$20000)</f>
        <v>0</v>
      </c>
      <c r="AX63" s="25">
        <f>SUMIF('บันทึกการรับ-จ่ายแสตมป์'!$B$6:$B$20000,T63,'บันทึกการรับ-จ่ายแสตมป์'!$T$6:$T$20000)</f>
        <v>0</v>
      </c>
      <c r="AY63" s="25">
        <f>SUMIF('บันทึกการรับ-จ่ายแสตมป์'!$B$6:$B$20000,U63,'บันทึกการรับ-จ่ายแสตมป์'!$T$6:$T$20000)</f>
        <v>0</v>
      </c>
      <c r="AZ63" s="25">
        <f>SUMIF('บันทึกการรับ-จ่ายแสตมป์'!$B$6:$B$20000,V63,'บันทึกการรับ-จ่ายแสตมป์'!$T$6:$T$20000)</f>
        <v>0</v>
      </c>
      <c r="BA63" s="25">
        <f>SUMIF('บันทึกการรับ-จ่ายแสตมป์'!$B$6:$B$20000,W63,'บันทึกการรับ-จ่ายแสตมป์'!$T$6:$T$20000)</f>
        <v>0</v>
      </c>
      <c r="BB63" s="25">
        <f>SUMIF('บันทึกการรับ-จ่ายแสตมป์'!$B$6:$B$20000,X63,'บันทึกการรับ-จ่ายแสตมป์'!$T$6:$T$20000)</f>
        <v>0</v>
      </c>
      <c r="BC63" s="25">
        <f>SUMIF('บันทึกการรับ-จ่ายแสตมป์'!$B$6:$B$20000,Y63,'บันทึกการรับ-จ่ายแสตมป์'!$T$6:$T$20000)</f>
        <v>0</v>
      </c>
      <c r="BD63" s="25">
        <f t="shared" ref="BD63:BD65" si="230">AF63+AH63+AJ63+AL63+AN63+AP63+AR63+AT63+AV63+AX63+AZ63+BB63</f>
        <v>0</v>
      </c>
      <c r="BE63" s="68">
        <f>SUMIF('บันทึกการรับ-จ่ายแสตมป์'!$D$6:$D$20000,Z63,'บันทึกการรับ-จ่ายแสตมป์'!$V$6:$V$20000)</f>
        <v>0</v>
      </c>
      <c r="BF63" s="25">
        <f t="shared" ref="BF63:BF65" si="231">AG63+AI63+AK63+AM63+AO63+AQ63+AS63+AU63+AW63+AY63+BA63+BC63</f>
        <v>0</v>
      </c>
      <c r="BG63" s="68">
        <f>SUMIF('บันทึกการรับ-จ่ายแสตมป์'!$D$6:$D$20000,AA63,'บันทึกการรับ-จ่ายแสตมป์'!$V$6:$V$20000)</f>
        <v>0</v>
      </c>
      <c r="BH63" s="25">
        <f t="shared" ref="BH63:BH65" si="232">AD63+BD63</f>
        <v>0</v>
      </c>
      <c r="BI63" s="68">
        <f t="shared" ref="BI63:BI65" si="233">AE63+BE63</f>
        <v>0</v>
      </c>
      <c r="BJ63" s="25">
        <f t="shared" ref="BJ63:BJ65" si="234">BF63</f>
        <v>0</v>
      </c>
      <c r="BK63" s="68">
        <f t="shared" ref="BK63:BK65" si="235">BG63</f>
        <v>0</v>
      </c>
      <c r="BL63" s="28">
        <f t="shared" ref="BL63:BL65" si="236">BH63-BJ63</f>
        <v>0</v>
      </c>
      <c r="BM63" s="25">
        <f t="shared" ref="BM63:BM65" si="237">BI63-BK63</f>
        <v>0</v>
      </c>
      <c r="BN63" s="25"/>
    </row>
    <row r="64" spans="1:66" ht="24" x14ac:dyDescent="0.55000000000000004">
      <c r="A64" s="7"/>
      <c r="B64" s="71" t="str">
        <f t="shared" si="204"/>
        <v>ตุลาคมรับ92</v>
      </c>
      <c r="C64" s="71" t="str">
        <f t="shared" si="205"/>
        <v>ตุลาคมจ่าย92</v>
      </c>
      <c r="D64" s="71" t="str">
        <f t="shared" si="206"/>
        <v>พฤศจิกายนรับ92</v>
      </c>
      <c r="E64" s="71" t="str">
        <f t="shared" si="207"/>
        <v>พฤศจิกายนจ่าย92</v>
      </c>
      <c r="F64" s="71" t="str">
        <f t="shared" si="208"/>
        <v>ธันวาคมรับ92</v>
      </c>
      <c r="G64" s="71" t="str">
        <f t="shared" si="209"/>
        <v>ธันวาคมจ่าย92</v>
      </c>
      <c r="H64" s="71" t="str">
        <f t="shared" si="210"/>
        <v>มกราคมรับ92</v>
      </c>
      <c r="I64" s="71" t="str">
        <f t="shared" si="211"/>
        <v>มกราคมจ่าย92</v>
      </c>
      <c r="J64" s="71" t="str">
        <f t="shared" si="212"/>
        <v>กุมภาพันธ์รับ92</v>
      </c>
      <c r="K64" s="71" t="str">
        <f t="shared" si="213"/>
        <v>กุมภาพันธ์จ่าย92</v>
      </c>
      <c r="L64" s="71" t="str">
        <f t="shared" si="214"/>
        <v>มีนาคมรับ92</v>
      </c>
      <c r="M64" s="71" t="str">
        <f t="shared" si="215"/>
        <v>มีนาคมจ่าย92</v>
      </c>
      <c r="N64" s="71" t="str">
        <f t="shared" si="216"/>
        <v>เมษายนรับ92</v>
      </c>
      <c r="O64" s="71" t="str">
        <f t="shared" si="217"/>
        <v>เมษายนจ่าย92</v>
      </c>
      <c r="P64" s="71" t="str">
        <f t="shared" si="218"/>
        <v>พฤษภาคมรับ92</v>
      </c>
      <c r="Q64" s="71" t="str">
        <f t="shared" si="219"/>
        <v>พฤษภาคมจ่าย92</v>
      </c>
      <c r="R64" s="71" t="str">
        <f t="shared" si="220"/>
        <v>มิถุนายนรับ92</v>
      </c>
      <c r="S64" s="71" t="str">
        <f t="shared" si="221"/>
        <v>มิถุนายนจ่าย92</v>
      </c>
      <c r="T64" s="71" t="str">
        <f t="shared" si="222"/>
        <v>กรกฎาคมรับ92</v>
      </c>
      <c r="U64" s="71" t="str">
        <f t="shared" si="223"/>
        <v>กรกฎาคมจ่าย92</v>
      </c>
      <c r="V64" s="71" t="str">
        <f t="shared" si="224"/>
        <v>สิงหาคมรับ92</v>
      </c>
      <c r="W64" s="71" t="str">
        <f t="shared" si="225"/>
        <v>สิงหาคมจ่าย92</v>
      </c>
      <c r="X64" s="71" t="str">
        <f t="shared" si="226"/>
        <v>กันยายนรับ92</v>
      </c>
      <c r="Y64" s="71" t="str">
        <f t="shared" si="227"/>
        <v>กันยายนจ่าย92</v>
      </c>
      <c r="Z64" s="71" t="str">
        <f t="shared" si="228"/>
        <v>รับ92</v>
      </c>
      <c r="AA64" s="71" t="str">
        <f t="shared" si="229"/>
        <v>จ่าย92</v>
      </c>
      <c r="AB64" s="78">
        <v>92</v>
      </c>
      <c r="AC64" s="77" t="s">
        <v>481</v>
      </c>
      <c r="AD64" s="28">
        <v>0</v>
      </c>
      <c r="AE64" s="116">
        <v>0</v>
      </c>
      <c r="AF64" s="25">
        <f>SUMIF('บันทึกการรับ-จ่ายแสตมป์'!$B$6:$B$20000,B64,'บันทึกการรับ-จ่ายแสตมป์'!$T$6:$T$20000)</f>
        <v>0</v>
      </c>
      <c r="AG64" s="25">
        <f>SUMIF('บันทึกการรับ-จ่ายแสตมป์'!$B$6:$B$20000,C64,'บันทึกการรับ-จ่ายแสตมป์'!$T$6:$T$20000)</f>
        <v>0</v>
      </c>
      <c r="AH64" s="25">
        <f>SUMIF('บันทึกการรับ-จ่ายแสตมป์'!$B$6:$B$20000,D64,'บันทึกการรับ-จ่ายแสตมป์'!$T$6:$T$20000)</f>
        <v>0</v>
      </c>
      <c r="AI64" s="25">
        <f>SUMIF('บันทึกการรับ-จ่ายแสตมป์'!$B$6:$B$20000,E64,'บันทึกการรับ-จ่ายแสตมป์'!$T$6:$T$20000)</f>
        <v>0</v>
      </c>
      <c r="AJ64" s="25">
        <f>SUMIF('บันทึกการรับ-จ่ายแสตมป์'!$B$6:$B$20000,F64,'บันทึกการรับ-จ่ายแสตมป์'!$T$6:$T$20000)</f>
        <v>0</v>
      </c>
      <c r="AK64" s="25">
        <f>SUMIF('บันทึกการรับ-จ่ายแสตมป์'!$B$6:$B$20000,G64,'บันทึกการรับ-จ่ายแสตมป์'!$T$6:$T$20000)</f>
        <v>0</v>
      </c>
      <c r="AL64" s="25">
        <f>SUMIF('บันทึกการรับ-จ่ายแสตมป์'!$B$6:$B$20000,H64,'บันทึกการรับ-จ่ายแสตมป์'!$T$6:$T$20000)</f>
        <v>0</v>
      </c>
      <c r="AM64" s="25">
        <f>SUMIF('บันทึกการรับ-จ่ายแสตมป์'!$B$6:$B$20000,I64,'บันทึกการรับ-จ่ายแสตมป์'!$T$6:$T$20000)</f>
        <v>0</v>
      </c>
      <c r="AN64" s="25">
        <f>SUMIF('บันทึกการรับ-จ่ายแสตมป์'!$B$6:$B$20000,J64,'บันทึกการรับ-จ่ายแสตมป์'!$T$6:$T$20000)</f>
        <v>0</v>
      </c>
      <c r="AO64" s="25">
        <f>SUMIF('บันทึกการรับ-จ่ายแสตมป์'!$B$6:$B$20000,K64,'บันทึกการรับ-จ่ายแสตมป์'!$T$6:$T$20000)</f>
        <v>0</v>
      </c>
      <c r="AP64" s="25">
        <f>SUMIF('บันทึกการรับ-จ่ายแสตมป์'!$B$6:$B$20000,L64,'บันทึกการรับ-จ่ายแสตมป์'!$T$6:$T$20000)</f>
        <v>0</v>
      </c>
      <c r="AQ64" s="25">
        <f>SUMIF('บันทึกการรับ-จ่ายแสตมป์'!$B$6:$B$20000,M64,'บันทึกการรับ-จ่ายแสตมป์'!$T$6:$T$20000)</f>
        <v>0</v>
      </c>
      <c r="AR64" s="25">
        <f>SUMIF('บันทึกการรับ-จ่ายแสตมป์'!$B$6:$B$20000,N64,'บันทึกการรับ-จ่ายแสตมป์'!$T$6:$T$20000)</f>
        <v>0</v>
      </c>
      <c r="AS64" s="25">
        <f>SUMIF('บันทึกการรับ-จ่ายแสตมป์'!$B$6:$B$20000,O64,'บันทึกการรับ-จ่ายแสตมป์'!$T$6:$T$20000)</f>
        <v>0</v>
      </c>
      <c r="AT64" s="25">
        <f>SUMIF('บันทึกการรับ-จ่ายแสตมป์'!$B$6:$B$20000,P64,'บันทึกการรับ-จ่ายแสตมป์'!$T$6:$T$20000)</f>
        <v>0</v>
      </c>
      <c r="AU64" s="25">
        <f>SUMIF('บันทึกการรับ-จ่ายแสตมป์'!$B$6:$B$20000,Q64,'บันทึกการรับ-จ่ายแสตมป์'!$T$6:$T$20000)</f>
        <v>0</v>
      </c>
      <c r="AV64" s="25">
        <f>SUMIF('บันทึกการรับ-จ่ายแสตมป์'!$B$6:$B$20000,R64,'บันทึกการรับ-จ่ายแสตมป์'!$T$6:$T$20000)</f>
        <v>0</v>
      </c>
      <c r="AW64" s="25">
        <f>SUMIF('บันทึกการรับ-จ่ายแสตมป์'!$B$6:$B$20000,S64,'บันทึกการรับ-จ่ายแสตมป์'!$T$6:$T$20000)</f>
        <v>0</v>
      </c>
      <c r="AX64" s="25">
        <f>SUMIF('บันทึกการรับ-จ่ายแสตมป์'!$B$6:$B$20000,T64,'บันทึกการรับ-จ่ายแสตมป์'!$T$6:$T$20000)</f>
        <v>0</v>
      </c>
      <c r="AY64" s="25">
        <f>SUMIF('บันทึกการรับ-จ่ายแสตมป์'!$B$6:$B$20000,U64,'บันทึกการรับ-จ่ายแสตมป์'!$T$6:$T$20000)</f>
        <v>0</v>
      </c>
      <c r="AZ64" s="25">
        <f>SUMIF('บันทึกการรับ-จ่ายแสตมป์'!$B$6:$B$20000,V64,'บันทึกการรับ-จ่ายแสตมป์'!$T$6:$T$20000)</f>
        <v>0</v>
      </c>
      <c r="BA64" s="25">
        <f>SUMIF('บันทึกการรับ-จ่ายแสตมป์'!$B$6:$B$20000,W64,'บันทึกการรับ-จ่ายแสตมป์'!$T$6:$T$20000)</f>
        <v>0</v>
      </c>
      <c r="BB64" s="25">
        <f>SUMIF('บันทึกการรับ-จ่ายแสตมป์'!$B$6:$B$20000,X64,'บันทึกการรับ-จ่ายแสตมป์'!$T$6:$T$20000)</f>
        <v>0</v>
      </c>
      <c r="BC64" s="25">
        <f>SUMIF('บันทึกการรับ-จ่ายแสตมป์'!$B$6:$B$20000,Y64,'บันทึกการรับ-จ่ายแสตมป์'!$T$6:$T$20000)</f>
        <v>0</v>
      </c>
      <c r="BD64" s="25">
        <f t="shared" si="230"/>
        <v>0</v>
      </c>
      <c r="BE64" s="68">
        <f>SUMIF('บันทึกการรับ-จ่ายแสตมป์'!$D$6:$D$20000,Z64,'บันทึกการรับ-จ่ายแสตมป์'!$V$6:$V$20000)</f>
        <v>0</v>
      </c>
      <c r="BF64" s="25">
        <f t="shared" si="231"/>
        <v>0</v>
      </c>
      <c r="BG64" s="68">
        <f>SUMIF('บันทึกการรับ-จ่ายแสตมป์'!$D$6:$D$20000,AA64,'บันทึกการรับ-จ่ายแสตมป์'!$V$6:$V$20000)</f>
        <v>0</v>
      </c>
      <c r="BH64" s="25">
        <f t="shared" si="232"/>
        <v>0</v>
      </c>
      <c r="BI64" s="68">
        <f t="shared" si="233"/>
        <v>0</v>
      </c>
      <c r="BJ64" s="25">
        <f t="shared" si="234"/>
        <v>0</v>
      </c>
      <c r="BK64" s="68">
        <f t="shared" si="235"/>
        <v>0</v>
      </c>
      <c r="BL64" s="28">
        <f t="shared" si="236"/>
        <v>0</v>
      </c>
      <c r="BM64" s="25">
        <f t="shared" si="237"/>
        <v>0</v>
      </c>
      <c r="BN64" s="25"/>
    </row>
    <row r="65" spans="1:66" ht="24" x14ac:dyDescent="0.55000000000000004">
      <c r="A65" s="7"/>
      <c r="B65" s="71" t="str">
        <f t="shared" si="204"/>
        <v>ตุลาคมรับ93</v>
      </c>
      <c r="C65" s="71" t="str">
        <f t="shared" si="205"/>
        <v>ตุลาคมจ่าย93</v>
      </c>
      <c r="D65" s="71" t="str">
        <f t="shared" si="206"/>
        <v>พฤศจิกายนรับ93</v>
      </c>
      <c r="E65" s="71" t="str">
        <f t="shared" si="207"/>
        <v>พฤศจิกายนจ่าย93</v>
      </c>
      <c r="F65" s="71" t="str">
        <f t="shared" si="208"/>
        <v>ธันวาคมรับ93</v>
      </c>
      <c r="G65" s="71" t="str">
        <f t="shared" si="209"/>
        <v>ธันวาคมจ่าย93</v>
      </c>
      <c r="H65" s="71" t="str">
        <f t="shared" si="210"/>
        <v>มกราคมรับ93</v>
      </c>
      <c r="I65" s="71" t="str">
        <f t="shared" si="211"/>
        <v>มกราคมจ่าย93</v>
      </c>
      <c r="J65" s="71" t="str">
        <f t="shared" si="212"/>
        <v>กุมภาพันธ์รับ93</v>
      </c>
      <c r="K65" s="71" t="str">
        <f t="shared" si="213"/>
        <v>กุมภาพันธ์จ่าย93</v>
      </c>
      <c r="L65" s="71" t="str">
        <f t="shared" si="214"/>
        <v>มีนาคมรับ93</v>
      </c>
      <c r="M65" s="71" t="str">
        <f t="shared" si="215"/>
        <v>มีนาคมจ่าย93</v>
      </c>
      <c r="N65" s="71" t="str">
        <f t="shared" si="216"/>
        <v>เมษายนรับ93</v>
      </c>
      <c r="O65" s="71" t="str">
        <f t="shared" si="217"/>
        <v>เมษายนจ่าย93</v>
      </c>
      <c r="P65" s="71" t="str">
        <f t="shared" si="218"/>
        <v>พฤษภาคมรับ93</v>
      </c>
      <c r="Q65" s="71" t="str">
        <f t="shared" si="219"/>
        <v>พฤษภาคมจ่าย93</v>
      </c>
      <c r="R65" s="71" t="str">
        <f t="shared" si="220"/>
        <v>มิถุนายนรับ93</v>
      </c>
      <c r="S65" s="71" t="str">
        <f t="shared" si="221"/>
        <v>มิถุนายนจ่าย93</v>
      </c>
      <c r="T65" s="71" t="str">
        <f t="shared" si="222"/>
        <v>กรกฎาคมรับ93</v>
      </c>
      <c r="U65" s="71" t="str">
        <f t="shared" si="223"/>
        <v>กรกฎาคมจ่าย93</v>
      </c>
      <c r="V65" s="71" t="str">
        <f t="shared" si="224"/>
        <v>สิงหาคมรับ93</v>
      </c>
      <c r="W65" s="71" t="str">
        <f t="shared" si="225"/>
        <v>สิงหาคมจ่าย93</v>
      </c>
      <c r="X65" s="71" t="str">
        <f t="shared" si="226"/>
        <v>กันยายนรับ93</v>
      </c>
      <c r="Y65" s="71" t="str">
        <f t="shared" si="227"/>
        <v>กันยายนจ่าย93</v>
      </c>
      <c r="Z65" s="71" t="str">
        <f t="shared" si="228"/>
        <v>รับ93</v>
      </c>
      <c r="AA65" s="71" t="str">
        <f t="shared" si="229"/>
        <v>จ่าย93</v>
      </c>
      <c r="AB65" s="78">
        <v>93</v>
      </c>
      <c r="AC65" s="77" t="s">
        <v>482</v>
      </c>
      <c r="AD65" s="28">
        <v>0</v>
      </c>
      <c r="AE65" s="116">
        <v>0</v>
      </c>
      <c r="AF65" s="25">
        <f>SUMIF('บันทึกการรับ-จ่ายแสตมป์'!$B$6:$B$20000,B65,'บันทึกการรับ-จ่ายแสตมป์'!$T$6:$T$20000)</f>
        <v>0</v>
      </c>
      <c r="AG65" s="25">
        <f>SUMIF('บันทึกการรับ-จ่ายแสตมป์'!$B$6:$B$20000,C65,'บันทึกการรับ-จ่ายแสตมป์'!$T$6:$T$20000)</f>
        <v>0</v>
      </c>
      <c r="AH65" s="25">
        <f>SUMIF('บันทึกการรับ-จ่ายแสตมป์'!$B$6:$B$20000,D65,'บันทึกการรับ-จ่ายแสตมป์'!$T$6:$T$20000)</f>
        <v>0</v>
      </c>
      <c r="AI65" s="25">
        <f>SUMIF('บันทึกการรับ-จ่ายแสตมป์'!$B$6:$B$20000,E65,'บันทึกการรับ-จ่ายแสตมป์'!$T$6:$T$20000)</f>
        <v>0</v>
      </c>
      <c r="AJ65" s="25">
        <f>SUMIF('บันทึกการรับ-จ่ายแสตมป์'!$B$6:$B$20000,F65,'บันทึกการรับ-จ่ายแสตมป์'!$T$6:$T$20000)</f>
        <v>0</v>
      </c>
      <c r="AK65" s="25">
        <f>SUMIF('บันทึกการรับ-จ่ายแสตมป์'!$B$6:$B$20000,G65,'บันทึกการรับ-จ่ายแสตมป์'!$T$6:$T$20000)</f>
        <v>0</v>
      </c>
      <c r="AL65" s="25">
        <f>SUMIF('บันทึกการรับ-จ่ายแสตมป์'!$B$6:$B$20000,H65,'บันทึกการรับ-จ่ายแสตมป์'!$T$6:$T$20000)</f>
        <v>0</v>
      </c>
      <c r="AM65" s="25">
        <f>SUMIF('บันทึกการรับ-จ่ายแสตมป์'!$B$6:$B$20000,I65,'บันทึกการรับ-จ่ายแสตมป์'!$T$6:$T$20000)</f>
        <v>0</v>
      </c>
      <c r="AN65" s="25">
        <f>SUMIF('บันทึกการรับ-จ่ายแสตมป์'!$B$6:$B$20000,J65,'บันทึกการรับ-จ่ายแสตมป์'!$T$6:$T$20000)</f>
        <v>0</v>
      </c>
      <c r="AO65" s="25">
        <f>SUMIF('บันทึกการรับ-จ่ายแสตมป์'!$B$6:$B$20000,K65,'บันทึกการรับ-จ่ายแสตมป์'!$T$6:$T$20000)</f>
        <v>0</v>
      </c>
      <c r="AP65" s="25">
        <f>SUMIF('บันทึกการรับ-จ่ายแสตมป์'!$B$6:$B$20000,L65,'บันทึกการรับ-จ่ายแสตมป์'!$T$6:$T$20000)</f>
        <v>0</v>
      </c>
      <c r="AQ65" s="25">
        <f>SUMIF('บันทึกการรับ-จ่ายแสตมป์'!$B$6:$B$20000,M65,'บันทึกการรับ-จ่ายแสตมป์'!$T$6:$T$20000)</f>
        <v>0</v>
      </c>
      <c r="AR65" s="25">
        <f>SUMIF('บันทึกการรับ-จ่ายแสตมป์'!$B$6:$B$20000,N65,'บันทึกการรับ-จ่ายแสตมป์'!$T$6:$T$20000)</f>
        <v>0</v>
      </c>
      <c r="AS65" s="25">
        <f>SUMIF('บันทึกการรับ-จ่ายแสตมป์'!$B$6:$B$20000,O65,'บันทึกการรับ-จ่ายแสตมป์'!$T$6:$T$20000)</f>
        <v>0</v>
      </c>
      <c r="AT65" s="25">
        <f>SUMIF('บันทึกการรับ-จ่ายแสตมป์'!$B$6:$B$20000,P65,'บันทึกการรับ-จ่ายแสตมป์'!$T$6:$T$20000)</f>
        <v>0</v>
      </c>
      <c r="AU65" s="25">
        <f>SUMIF('บันทึกการรับ-จ่ายแสตมป์'!$B$6:$B$20000,Q65,'บันทึกการรับ-จ่ายแสตมป์'!$T$6:$T$20000)</f>
        <v>0</v>
      </c>
      <c r="AV65" s="25">
        <f>SUMIF('บันทึกการรับ-จ่ายแสตมป์'!$B$6:$B$20000,R65,'บันทึกการรับ-จ่ายแสตมป์'!$T$6:$T$20000)</f>
        <v>0</v>
      </c>
      <c r="AW65" s="25">
        <f>SUMIF('บันทึกการรับ-จ่ายแสตมป์'!$B$6:$B$20000,S65,'บันทึกการรับ-จ่ายแสตมป์'!$T$6:$T$20000)</f>
        <v>0</v>
      </c>
      <c r="AX65" s="25">
        <f>SUMIF('บันทึกการรับ-จ่ายแสตมป์'!$B$6:$B$20000,T65,'บันทึกการรับ-จ่ายแสตมป์'!$T$6:$T$20000)</f>
        <v>0</v>
      </c>
      <c r="AY65" s="25">
        <f>SUMIF('บันทึกการรับ-จ่ายแสตมป์'!$B$6:$B$20000,U65,'บันทึกการรับ-จ่ายแสตมป์'!$T$6:$T$20000)</f>
        <v>0</v>
      </c>
      <c r="AZ65" s="25">
        <f>SUMIF('บันทึกการรับ-จ่ายแสตมป์'!$B$6:$B$20000,V65,'บันทึกการรับ-จ่ายแสตมป์'!$T$6:$T$20000)</f>
        <v>0</v>
      </c>
      <c r="BA65" s="25">
        <f>SUMIF('บันทึกการรับ-จ่ายแสตมป์'!$B$6:$B$20000,W65,'บันทึกการรับ-จ่ายแสตมป์'!$T$6:$T$20000)</f>
        <v>0</v>
      </c>
      <c r="BB65" s="25">
        <f>SUMIF('บันทึกการรับ-จ่ายแสตมป์'!$B$6:$B$20000,X65,'บันทึกการรับ-จ่ายแสตมป์'!$T$6:$T$20000)</f>
        <v>0</v>
      </c>
      <c r="BC65" s="25">
        <f>SUMIF('บันทึกการรับ-จ่ายแสตมป์'!$B$6:$B$20000,Y65,'บันทึกการรับ-จ่ายแสตมป์'!$T$6:$T$20000)</f>
        <v>0</v>
      </c>
      <c r="BD65" s="25">
        <f t="shared" si="230"/>
        <v>0</v>
      </c>
      <c r="BE65" s="68">
        <f>SUMIF('บันทึกการรับ-จ่ายแสตมป์'!$D$6:$D$20000,Z65,'บันทึกการรับ-จ่ายแสตมป์'!$V$6:$V$20000)</f>
        <v>0</v>
      </c>
      <c r="BF65" s="25">
        <f t="shared" si="231"/>
        <v>0</v>
      </c>
      <c r="BG65" s="68">
        <f>SUMIF('บันทึกการรับ-จ่ายแสตมป์'!$D$6:$D$20000,AA65,'บันทึกการรับ-จ่ายแสตมป์'!$V$6:$V$20000)</f>
        <v>0</v>
      </c>
      <c r="BH65" s="25">
        <f t="shared" si="232"/>
        <v>0</v>
      </c>
      <c r="BI65" s="68">
        <f t="shared" si="233"/>
        <v>0</v>
      </c>
      <c r="BJ65" s="25">
        <f t="shared" si="234"/>
        <v>0</v>
      </c>
      <c r="BK65" s="68">
        <f t="shared" si="235"/>
        <v>0</v>
      </c>
      <c r="BL65" s="28">
        <f t="shared" si="236"/>
        <v>0</v>
      </c>
      <c r="BM65" s="25">
        <f t="shared" si="237"/>
        <v>0</v>
      </c>
      <c r="BN65" s="25"/>
    </row>
    <row r="66" spans="1:66" ht="24" x14ac:dyDescent="0.55000000000000004">
      <c r="A66" s="90">
        <v>10</v>
      </c>
      <c r="B66" s="9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135" t="s">
        <v>483</v>
      </c>
      <c r="AC66" s="136"/>
      <c r="AD66" s="90"/>
      <c r="AE66" s="90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3"/>
      <c r="BJ66" s="92"/>
      <c r="BK66" s="93"/>
      <c r="BL66" s="94"/>
      <c r="BM66" s="92"/>
      <c r="BN66" s="92"/>
    </row>
    <row r="67" spans="1:66" ht="24" x14ac:dyDescent="0.55000000000000004">
      <c r="A67" s="7"/>
      <c r="B67" s="71" t="str">
        <f t="shared" ref="B67:B71" si="238">$B$5&amp;$B$6&amp;AB67</f>
        <v>ตุลาคมรับ10</v>
      </c>
      <c r="C67" s="71" t="str">
        <f t="shared" ref="C67:C71" si="239">$C$5&amp;$C$6&amp;AB67</f>
        <v>ตุลาคมจ่าย10</v>
      </c>
      <c r="D67" s="71" t="str">
        <f t="shared" ref="D67:D71" si="240">$D$5&amp;$D$6&amp;AB67</f>
        <v>พฤศจิกายนรับ10</v>
      </c>
      <c r="E67" s="71" t="str">
        <f t="shared" ref="E67:E71" si="241">$E$5&amp;$E$6&amp;AB67</f>
        <v>พฤศจิกายนจ่าย10</v>
      </c>
      <c r="F67" s="71" t="str">
        <f t="shared" ref="F67:F71" si="242">$F$5&amp;$F$6&amp;AB67</f>
        <v>ธันวาคมรับ10</v>
      </c>
      <c r="G67" s="71" t="str">
        <f t="shared" ref="G67:G71" si="243">$G$5&amp;$G$6&amp;AB67</f>
        <v>ธันวาคมจ่าย10</v>
      </c>
      <c r="H67" s="71" t="str">
        <f t="shared" ref="H67:H71" si="244">$H$5&amp;$H$6&amp;AB67</f>
        <v>มกราคมรับ10</v>
      </c>
      <c r="I67" s="71" t="str">
        <f t="shared" ref="I67:I71" si="245">$I$5&amp;$I$6&amp;AB67</f>
        <v>มกราคมจ่าย10</v>
      </c>
      <c r="J67" s="71" t="str">
        <f t="shared" ref="J67:J71" si="246">$J$5&amp;$J$6&amp;AB67</f>
        <v>กุมภาพันธ์รับ10</v>
      </c>
      <c r="K67" s="71" t="str">
        <f t="shared" ref="K67:K71" si="247">$K$5&amp;$K$6&amp;AB67</f>
        <v>กุมภาพันธ์จ่าย10</v>
      </c>
      <c r="L67" s="71" t="str">
        <f t="shared" ref="L67:L71" si="248">$L$5&amp;$L$6&amp;AB67</f>
        <v>มีนาคมรับ10</v>
      </c>
      <c r="M67" s="71" t="str">
        <f t="shared" ref="M67:M71" si="249">$M$5&amp;$M$6&amp;AB67</f>
        <v>มีนาคมจ่าย10</v>
      </c>
      <c r="N67" s="71" t="str">
        <f t="shared" ref="N67:N71" si="250">$N$5&amp;$N$6&amp;AB67</f>
        <v>เมษายนรับ10</v>
      </c>
      <c r="O67" s="71" t="str">
        <f t="shared" ref="O67:O71" si="251">$O$5&amp;$O$6&amp;AB67</f>
        <v>เมษายนจ่าย10</v>
      </c>
      <c r="P67" s="71" t="str">
        <f t="shared" ref="P67:P71" si="252">$P$5&amp;$P$6&amp;AB67</f>
        <v>พฤษภาคมรับ10</v>
      </c>
      <c r="Q67" s="71" t="str">
        <f t="shared" ref="Q67:Q71" si="253">$Q$5&amp;$Q$6&amp;AB67</f>
        <v>พฤษภาคมจ่าย10</v>
      </c>
      <c r="R67" s="71" t="str">
        <f t="shared" ref="R67:R71" si="254">$R$5&amp;$R$6&amp;AB67</f>
        <v>มิถุนายนรับ10</v>
      </c>
      <c r="S67" s="71" t="str">
        <f t="shared" ref="S67:S71" si="255">$S$5&amp;$S$6&amp;AB67</f>
        <v>มิถุนายนจ่าย10</v>
      </c>
      <c r="T67" s="71" t="str">
        <f t="shared" ref="T67:T71" si="256">$T$5&amp;$T$6&amp;AB67</f>
        <v>กรกฎาคมรับ10</v>
      </c>
      <c r="U67" s="71" t="str">
        <f t="shared" ref="U67:U71" si="257">$U$5&amp;$U$6&amp;AB67</f>
        <v>กรกฎาคมจ่าย10</v>
      </c>
      <c r="V67" s="71" t="str">
        <f t="shared" ref="V67:V71" si="258">$V$5&amp;$V$6&amp;AB67</f>
        <v>สิงหาคมรับ10</v>
      </c>
      <c r="W67" s="71" t="str">
        <f t="shared" ref="W67:W71" si="259">$W$5&amp;$W$6&amp;AB67</f>
        <v>สิงหาคมจ่าย10</v>
      </c>
      <c r="X67" s="71" t="str">
        <f t="shared" ref="X67:X71" si="260">$X$5&amp;$X$6&amp;AB67</f>
        <v>กันยายนรับ10</v>
      </c>
      <c r="Y67" s="71" t="str">
        <f t="shared" ref="Y67:Y71" si="261">$Y$5&amp;$Y$6&amp;AB67</f>
        <v>กันยายนจ่าย10</v>
      </c>
      <c r="Z67" s="71" t="str">
        <f t="shared" ref="Z67:Z71" si="262">$Z$6&amp;AB67</f>
        <v>รับ10</v>
      </c>
      <c r="AA67" s="71" t="str">
        <f t="shared" ref="AA67:AA71" si="263">$AA$6&amp;AB67</f>
        <v>จ่าย10</v>
      </c>
      <c r="AB67" s="78">
        <v>10</v>
      </c>
      <c r="AC67" s="77" t="s">
        <v>484</v>
      </c>
      <c r="AD67" s="28">
        <v>0</v>
      </c>
      <c r="AE67" s="116">
        <v>0</v>
      </c>
      <c r="AF67" s="25">
        <f>SUMIF('บันทึกการรับ-จ่ายแสตมป์'!$B$6:$B$20000,B67,'บันทึกการรับ-จ่ายแสตมป์'!$T$6:$T$20000)</f>
        <v>0</v>
      </c>
      <c r="AG67" s="25">
        <f>SUMIF('บันทึกการรับ-จ่ายแสตมป์'!$B$6:$B$20000,C67,'บันทึกการรับ-จ่ายแสตมป์'!$T$6:$T$20000)</f>
        <v>0</v>
      </c>
      <c r="AH67" s="25">
        <f>SUMIF('บันทึกการรับ-จ่ายแสตมป์'!$B$6:$B$20000,D67,'บันทึกการรับ-จ่ายแสตมป์'!$T$6:$T$20000)</f>
        <v>0</v>
      </c>
      <c r="AI67" s="25">
        <f>SUMIF('บันทึกการรับ-จ่ายแสตมป์'!$B$6:$B$20000,E67,'บันทึกการรับ-จ่ายแสตมป์'!$T$6:$T$20000)</f>
        <v>0</v>
      </c>
      <c r="AJ67" s="25">
        <f>SUMIF('บันทึกการรับ-จ่ายแสตมป์'!$B$6:$B$20000,F67,'บันทึกการรับ-จ่ายแสตมป์'!$T$6:$T$20000)</f>
        <v>0</v>
      </c>
      <c r="AK67" s="25">
        <f>SUMIF('บันทึกการรับ-จ่ายแสตมป์'!$B$6:$B$20000,G67,'บันทึกการรับ-จ่ายแสตมป์'!$T$6:$T$20000)</f>
        <v>0</v>
      </c>
      <c r="AL67" s="25">
        <f>SUMIF('บันทึกการรับ-จ่ายแสตมป์'!$B$6:$B$20000,H67,'บันทึกการรับ-จ่ายแสตมป์'!$T$6:$T$20000)</f>
        <v>0</v>
      </c>
      <c r="AM67" s="25">
        <f>SUMIF('บันทึกการรับ-จ่ายแสตมป์'!$B$6:$B$20000,I67,'บันทึกการรับ-จ่ายแสตมป์'!$T$6:$T$20000)</f>
        <v>0</v>
      </c>
      <c r="AN67" s="25">
        <f>SUMIF('บันทึกการรับ-จ่ายแสตมป์'!$B$6:$B$20000,J67,'บันทึกการรับ-จ่ายแสตมป์'!$T$6:$T$20000)</f>
        <v>0</v>
      </c>
      <c r="AO67" s="25">
        <f>SUMIF('บันทึกการรับ-จ่ายแสตมป์'!$B$6:$B$20000,K67,'บันทึกการรับ-จ่ายแสตมป์'!$T$6:$T$20000)</f>
        <v>0</v>
      </c>
      <c r="AP67" s="25">
        <f>SUMIF('บันทึกการรับ-จ่ายแสตมป์'!$B$6:$B$20000,L67,'บันทึกการรับ-จ่ายแสตมป์'!$T$6:$T$20000)</f>
        <v>0</v>
      </c>
      <c r="AQ67" s="25">
        <f>SUMIF('บันทึกการรับ-จ่ายแสตมป์'!$B$6:$B$20000,M67,'บันทึกการรับ-จ่ายแสตมป์'!$T$6:$T$20000)</f>
        <v>0</v>
      </c>
      <c r="AR67" s="25">
        <f>SUMIF('บันทึกการรับ-จ่ายแสตมป์'!$B$6:$B$20000,N67,'บันทึกการรับ-จ่ายแสตมป์'!$T$6:$T$20000)</f>
        <v>0</v>
      </c>
      <c r="AS67" s="25">
        <f>SUMIF('บันทึกการรับ-จ่ายแสตมป์'!$B$6:$B$20000,O67,'บันทึกการรับ-จ่ายแสตมป์'!$T$6:$T$20000)</f>
        <v>0</v>
      </c>
      <c r="AT67" s="25">
        <f>SUMIF('บันทึกการรับ-จ่ายแสตมป์'!$B$6:$B$20000,P67,'บันทึกการรับ-จ่ายแสตมป์'!$T$6:$T$20000)</f>
        <v>0</v>
      </c>
      <c r="AU67" s="25">
        <f>SUMIF('บันทึกการรับ-จ่ายแสตมป์'!$B$6:$B$20000,Q67,'บันทึกการรับ-จ่ายแสตมป์'!$T$6:$T$20000)</f>
        <v>0</v>
      </c>
      <c r="AV67" s="25">
        <f>SUMIF('บันทึกการรับ-จ่ายแสตมป์'!$B$6:$B$20000,R67,'บันทึกการรับ-จ่ายแสตมป์'!$T$6:$T$20000)</f>
        <v>0</v>
      </c>
      <c r="AW67" s="25">
        <f>SUMIF('บันทึกการรับ-จ่ายแสตมป์'!$B$6:$B$20000,S67,'บันทึกการรับ-จ่ายแสตมป์'!$T$6:$T$20000)</f>
        <v>0</v>
      </c>
      <c r="AX67" s="25">
        <f>SUMIF('บันทึกการรับ-จ่ายแสตมป์'!$B$6:$B$20000,T67,'บันทึกการรับ-จ่ายแสตมป์'!$T$6:$T$20000)</f>
        <v>0</v>
      </c>
      <c r="AY67" s="25">
        <f>SUMIF('บันทึกการรับ-จ่ายแสตมป์'!$B$6:$B$20000,U67,'บันทึกการรับ-จ่ายแสตมป์'!$T$6:$T$20000)</f>
        <v>0</v>
      </c>
      <c r="AZ67" s="25">
        <f>SUMIF('บันทึกการรับ-จ่ายแสตมป์'!$B$6:$B$20000,V67,'บันทึกการรับ-จ่ายแสตมป์'!$T$6:$T$20000)</f>
        <v>0</v>
      </c>
      <c r="BA67" s="25">
        <f>SUMIF('บันทึกการรับ-จ่ายแสตมป์'!$B$6:$B$20000,W67,'บันทึกการรับ-จ่ายแสตมป์'!$T$6:$T$20000)</f>
        <v>0</v>
      </c>
      <c r="BB67" s="25">
        <f>SUMIF('บันทึกการรับ-จ่ายแสตมป์'!$B$6:$B$20000,X67,'บันทึกการรับ-จ่ายแสตมป์'!$T$6:$T$20000)</f>
        <v>0</v>
      </c>
      <c r="BC67" s="25">
        <f>SUMIF('บันทึกการรับ-จ่ายแสตมป์'!$B$6:$B$20000,Y67,'บันทึกการรับ-จ่ายแสตมป์'!$T$6:$T$20000)</f>
        <v>0</v>
      </c>
      <c r="BD67" s="25">
        <f t="shared" ref="BD67:BD71" si="264">AF67+AH67+AJ67+AL67+AN67+AP67+AR67+AT67+AV67+AX67+AZ67+BB67</f>
        <v>0</v>
      </c>
      <c r="BE67" s="68">
        <f>SUMIF('บันทึกการรับ-จ่ายแสตมป์'!$D$6:$D$20000,Z67,'บันทึกการรับ-จ่ายแสตมป์'!$V$6:$V$20000)</f>
        <v>0</v>
      </c>
      <c r="BF67" s="25">
        <f t="shared" ref="BF67:BF71" si="265">AG67+AI67+AK67+AM67+AO67+AQ67+AS67+AU67+AW67+AY67+BA67+BC67</f>
        <v>0</v>
      </c>
      <c r="BG67" s="68">
        <f>SUMIF('บันทึกการรับ-จ่ายแสตมป์'!$D$6:$D$20000,AA67,'บันทึกการรับ-จ่ายแสตมป์'!$V$6:$V$20000)</f>
        <v>0</v>
      </c>
      <c r="BH67" s="25">
        <f t="shared" ref="BH67:BH71" si="266">AD67+BD67</f>
        <v>0</v>
      </c>
      <c r="BI67" s="68">
        <f t="shared" ref="BI67:BI71" si="267">AE67+BE67</f>
        <v>0</v>
      </c>
      <c r="BJ67" s="25">
        <f t="shared" ref="BJ67:BJ71" si="268">BF67</f>
        <v>0</v>
      </c>
      <c r="BK67" s="68">
        <f t="shared" ref="BK67:BK71" si="269">BG67</f>
        <v>0</v>
      </c>
      <c r="BL67" s="28">
        <f t="shared" ref="BL67:BL71" si="270">BH67-BJ67</f>
        <v>0</v>
      </c>
      <c r="BM67" s="25">
        <f t="shared" ref="BM67:BM71" si="271">BI67-BK67</f>
        <v>0</v>
      </c>
      <c r="BN67" s="25"/>
    </row>
    <row r="68" spans="1:66" ht="24" x14ac:dyDescent="0.55000000000000004">
      <c r="A68" s="7"/>
      <c r="B68" s="71" t="str">
        <f t="shared" si="238"/>
        <v>ตุลาคมรับ101</v>
      </c>
      <c r="C68" s="71" t="str">
        <f t="shared" si="239"/>
        <v>ตุลาคมจ่าย101</v>
      </c>
      <c r="D68" s="71" t="str">
        <f t="shared" si="240"/>
        <v>พฤศจิกายนรับ101</v>
      </c>
      <c r="E68" s="71" t="str">
        <f t="shared" si="241"/>
        <v>พฤศจิกายนจ่าย101</v>
      </c>
      <c r="F68" s="71" t="str">
        <f t="shared" si="242"/>
        <v>ธันวาคมรับ101</v>
      </c>
      <c r="G68" s="71" t="str">
        <f t="shared" si="243"/>
        <v>ธันวาคมจ่าย101</v>
      </c>
      <c r="H68" s="71" t="str">
        <f t="shared" si="244"/>
        <v>มกราคมรับ101</v>
      </c>
      <c r="I68" s="71" t="str">
        <f t="shared" si="245"/>
        <v>มกราคมจ่าย101</v>
      </c>
      <c r="J68" s="71" t="str">
        <f t="shared" si="246"/>
        <v>กุมภาพันธ์รับ101</v>
      </c>
      <c r="K68" s="71" t="str">
        <f t="shared" si="247"/>
        <v>กุมภาพันธ์จ่าย101</v>
      </c>
      <c r="L68" s="71" t="str">
        <f t="shared" si="248"/>
        <v>มีนาคมรับ101</v>
      </c>
      <c r="M68" s="71" t="str">
        <f t="shared" si="249"/>
        <v>มีนาคมจ่าย101</v>
      </c>
      <c r="N68" s="71" t="str">
        <f t="shared" si="250"/>
        <v>เมษายนรับ101</v>
      </c>
      <c r="O68" s="71" t="str">
        <f t="shared" si="251"/>
        <v>เมษายนจ่าย101</v>
      </c>
      <c r="P68" s="71" t="str">
        <f t="shared" si="252"/>
        <v>พฤษภาคมรับ101</v>
      </c>
      <c r="Q68" s="71" t="str">
        <f t="shared" si="253"/>
        <v>พฤษภาคมจ่าย101</v>
      </c>
      <c r="R68" s="71" t="str">
        <f t="shared" si="254"/>
        <v>มิถุนายนรับ101</v>
      </c>
      <c r="S68" s="71" t="str">
        <f t="shared" si="255"/>
        <v>มิถุนายนจ่าย101</v>
      </c>
      <c r="T68" s="71" t="str">
        <f t="shared" si="256"/>
        <v>กรกฎาคมรับ101</v>
      </c>
      <c r="U68" s="71" t="str">
        <f t="shared" si="257"/>
        <v>กรกฎาคมจ่าย101</v>
      </c>
      <c r="V68" s="71" t="str">
        <f t="shared" si="258"/>
        <v>สิงหาคมรับ101</v>
      </c>
      <c r="W68" s="71" t="str">
        <f t="shared" si="259"/>
        <v>สิงหาคมจ่าย101</v>
      </c>
      <c r="X68" s="71" t="str">
        <f t="shared" si="260"/>
        <v>กันยายนรับ101</v>
      </c>
      <c r="Y68" s="71" t="str">
        <f t="shared" si="261"/>
        <v>กันยายนจ่าย101</v>
      </c>
      <c r="Z68" s="71" t="str">
        <f t="shared" si="262"/>
        <v>รับ101</v>
      </c>
      <c r="AA68" s="71" t="str">
        <f t="shared" si="263"/>
        <v>จ่าย101</v>
      </c>
      <c r="AB68" s="78">
        <v>101</v>
      </c>
      <c r="AC68" s="77" t="s">
        <v>485</v>
      </c>
      <c r="AD68" s="28">
        <v>0</v>
      </c>
      <c r="AE68" s="116">
        <v>0</v>
      </c>
      <c r="AF68" s="25">
        <f>SUMIF('บันทึกการรับ-จ่ายแสตมป์'!$B$6:$B$20000,B68,'บันทึกการรับ-จ่ายแสตมป์'!$T$6:$T$20000)</f>
        <v>0</v>
      </c>
      <c r="AG68" s="25">
        <f>SUMIF('บันทึกการรับ-จ่ายแสตมป์'!$B$6:$B$20000,C68,'บันทึกการรับ-จ่ายแสตมป์'!$T$6:$T$20000)</f>
        <v>0</v>
      </c>
      <c r="AH68" s="25">
        <f>SUMIF('บันทึกการรับ-จ่ายแสตมป์'!$B$6:$B$20000,D68,'บันทึกการรับ-จ่ายแสตมป์'!$T$6:$T$20000)</f>
        <v>0</v>
      </c>
      <c r="AI68" s="25">
        <f>SUMIF('บันทึกการรับ-จ่ายแสตมป์'!$B$6:$B$20000,E68,'บันทึกการรับ-จ่ายแสตมป์'!$T$6:$T$20000)</f>
        <v>0</v>
      </c>
      <c r="AJ68" s="25">
        <f>SUMIF('บันทึกการรับ-จ่ายแสตมป์'!$B$6:$B$20000,F68,'บันทึกการรับ-จ่ายแสตมป์'!$T$6:$T$20000)</f>
        <v>0</v>
      </c>
      <c r="AK68" s="25">
        <f>SUMIF('บันทึกการรับ-จ่ายแสตมป์'!$B$6:$B$20000,G68,'บันทึกการรับ-จ่ายแสตมป์'!$T$6:$T$20000)</f>
        <v>0</v>
      </c>
      <c r="AL68" s="25">
        <f>SUMIF('บันทึกการรับ-จ่ายแสตมป์'!$B$6:$B$20000,H68,'บันทึกการรับ-จ่ายแสตมป์'!$T$6:$T$20000)</f>
        <v>0</v>
      </c>
      <c r="AM68" s="25">
        <f>SUMIF('บันทึกการรับ-จ่ายแสตมป์'!$B$6:$B$20000,I68,'บันทึกการรับ-จ่ายแสตมป์'!$T$6:$T$20000)</f>
        <v>0</v>
      </c>
      <c r="AN68" s="25">
        <f>SUMIF('บันทึกการรับ-จ่ายแสตมป์'!$B$6:$B$20000,J68,'บันทึกการรับ-จ่ายแสตมป์'!$T$6:$T$20000)</f>
        <v>0</v>
      </c>
      <c r="AO68" s="25">
        <f>SUMIF('บันทึกการรับ-จ่ายแสตมป์'!$B$6:$B$20000,K68,'บันทึกการรับ-จ่ายแสตมป์'!$T$6:$T$20000)</f>
        <v>0</v>
      </c>
      <c r="AP68" s="25">
        <f>SUMIF('บันทึกการรับ-จ่ายแสตมป์'!$B$6:$B$20000,L68,'บันทึกการรับ-จ่ายแสตมป์'!$T$6:$T$20000)</f>
        <v>0</v>
      </c>
      <c r="AQ68" s="25">
        <f>SUMIF('บันทึกการรับ-จ่ายแสตมป์'!$B$6:$B$20000,M68,'บันทึกการรับ-จ่ายแสตมป์'!$T$6:$T$20000)</f>
        <v>0</v>
      </c>
      <c r="AR68" s="25">
        <f>SUMIF('บันทึกการรับ-จ่ายแสตมป์'!$B$6:$B$20000,N68,'บันทึกการรับ-จ่ายแสตมป์'!$T$6:$T$20000)</f>
        <v>0</v>
      </c>
      <c r="AS68" s="25">
        <f>SUMIF('บันทึกการรับ-จ่ายแสตมป์'!$B$6:$B$20000,O68,'บันทึกการรับ-จ่ายแสตมป์'!$T$6:$T$20000)</f>
        <v>0</v>
      </c>
      <c r="AT68" s="25">
        <f>SUMIF('บันทึกการรับ-จ่ายแสตมป์'!$B$6:$B$20000,P68,'บันทึกการรับ-จ่ายแสตมป์'!$T$6:$T$20000)</f>
        <v>0</v>
      </c>
      <c r="AU68" s="25">
        <f>SUMIF('บันทึกการรับ-จ่ายแสตมป์'!$B$6:$B$20000,Q68,'บันทึกการรับ-จ่ายแสตมป์'!$T$6:$T$20000)</f>
        <v>0</v>
      </c>
      <c r="AV68" s="25">
        <f>SUMIF('บันทึกการรับ-จ่ายแสตมป์'!$B$6:$B$20000,R68,'บันทึกการรับ-จ่ายแสตมป์'!$T$6:$T$20000)</f>
        <v>0</v>
      </c>
      <c r="AW68" s="25">
        <f>SUMIF('บันทึกการรับ-จ่ายแสตมป์'!$B$6:$B$20000,S68,'บันทึกการรับ-จ่ายแสตมป์'!$T$6:$T$20000)</f>
        <v>0</v>
      </c>
      <c r="AX68" s="25">
        <f>SUMIF('บันทึกการรับ-จ่ายแสตมป์'!$B$6:$B$20000,T68,'บันทึกการรับ-จ่ายแสตมป์'!$T$6:$T$20000)</f>
        <v>0</v>
      </c>
      <c r="AY68" s="25">
        <f>SUMIF('บันทึกการรับ-จ่ายแสตมป์'!$B$6:$B$20000,U68,'บันทึกการรับ-จ่ายแสตมป์'!$T$6:$T$20000)</f>
        <v>0</v>
      </c>
      <c r="AZ68" s="25">
        <f>SUMIF('บันทึกการรับ-จ่ายแสตมป์'!$B$6:$B$20000,V68,'บันทึกการรับ-จ่ายแสตมป์'!$T$6:$T$20000)</f>
        <v>0</v>
      </c>
      <c r="BA68" s="25">
        <f>SUMIF('บันทึกการรับ-จ่ายแสตมป์'!$B$6:$B$20000,W68,'บันทึกการรับ-จ่ายแสตมป์'!$T$6:$T$20000)</f>
        <v>0</v>
      </c>
      <c r="BB68" s="25">
        <f>SUMIF('บันทึกการรับ-จ่ายแสตมป์'!$B$6:$B$20000,X68,'บันทึกการรับ-จ่ายแสตมป์'!$T$6:$T$20000)</f>
        <v>0</v>
      </c>
      <c r="BC68" s="25">
        <f>SUMIF('บันทึกการรับ-จ่ายแสตมป์'!$B$6:$B$20000,Y68,'บันทึกการรับ-จ่ายแสตมป์'!$T$6:$T$20000)</f>
        <v>0</v>
      </c>
      <c r="BD68" s="25">
        <f t="shared" si="264"/>
        <v>0</v>
      </c>
      <c r="BE68" s="68">
        <f>SUMIF('บันทึกการรับ-จ่ายแสตมป์'!$D$6:$D$20000,Z68,'บันทึกการรับ-จ่ายแสตมป์'!$V$6:$V$20000)</f>
        <v>0</v>
      </c>
      <c r="BF68" s="25">
        <f t="shared" si="265"/>
        <v>0</v>
      </c>
      <c r="BG68" s="68">
        <f>SUMIF('บันทึกการรับ-จ่ายแสตมป์'!$D$6:$D$20000,AA68,'บันทึกการรับ-จ่ายแสตมป์'!$V$6:$V$20000)</f>
        <v>0</v>
      </c>
      <c r="BH68" s="25">
        <f t="shared" si="266"/>
        <v>0</v>
      </c>
      <c r="BI68" s="68">
        <f t="shared" si="267"/>
        <v>0</v>
      </c>
      <c r="BJ68" s="25">
        <f t="shared" si="268"/>
        <v>0</v>
      </c>
      <c r="BK68" s="68">
        <f t="shared" si="269"/>
        <v>0</v>
      </c>
      <c r="BL68" s="28">
        <f t="shared" si="270"/>
        <v>0</v>
      </c>
      <c r="BM68" s="25">
        <f t="shared" si="271"/>
        <v>0</v>
      </c>
      <c r="BN68" s="25"/>
    </row>
    <row r="69" spans="1:66" ht="24" x14ac:dyDescent="0.55000000000000004">
      <c r="A69" s="7"/>
      <c r="B69" s="71" t="str">
        <f t="shared" si="238"/>
        <v>ตุลาคมรับ102</v>
      </c>
      <c r="C69" s="71" t="str">
        <f t="shared" si="239"/>
        <v>ตุลาคมจ่าย102</v>
      </c>
      <c r="D69" s="71" t="str">
        <f t="shared" si="240"/>
        <v>พฤศจิกายนรับ102</v>
      </c>
      <c r="E69" s="71" t="str">
        <f t="shared" si="241"/>
        <v>พฤศจิกายนจ่าย102</v>
      </c>
      <c r="F69" s="71" t="str">
        <f t="shared" si="242"/>
        <v>ธันวาคมรับ102</v>
      </c>
      <c r="G69" s="71" t="str">
        <f t="shared" si="243"/>
        <v>ธันวาคมจ่าย102</v>
      </c>
      <c r="H69" s="71" t="str">
        <f t="shared" si="244"/>
        <v>มกราคมรับ102</v>
      </c>
      <c r="I69" s="71" t="str">
        <f t="shared" si="245"/>
        <v>มกราคมจ่าย102</v>
      </c>
      <c r="J69" s="71" t="str">
        <f t="shared" si="246"/>
        <v>กุมภาพันธ์รับ102</v>
      </c>
      <c r="K69" s="71" t="str">
        <f t="shared" si="247"/>
        <v>กุมภาพันธ์จ่าย102</v>
      </c>
      <c r="L69" s="71" t="str">
        <f t="shared" si="248"/>
        <v>มีนาคมรับ102</v>
      </c>
      <c r="M69" s="71" t="str">
        <f t="shared" si="249"/>
        <v>มีนาคมจ่าย102</v>
      </c>
      <c r="N69" s="71" t="str">
        <f t="shared" si="250"/>
        <v>เมษายนรับ102</v>
      </c>
      <c r="O69" s="71" t="str">
        <f t="shared" si="251"/>
        <v>เมษายนจ่าย102</v>
      </c>
      <c r="P69" s="71" t="str">
        <f t="shared" si="252"/>
        <v>พฤษภาคมรับ102</v>
      </c>
      <c r="Q69" s="71" t="str">
        <f t="shared" si="253"/>
        <v>พฤษภาคมจ่าย102</v>
      </c>
      <c r="R69" s="71" t="str">
        <f t="shared" si="254"/>
        <v>มิถุนายนรับ102</v>
      </c>
      <c r="S69" s="71" t="str">
        <f t="shared" si="255"/>
        <v>มิถุนายนจ่าย102</v>
      </c>
      <c r="T69" s="71" t="str">
        <f t="shared" si="256"/>
        <v>กรกฎาคมรับ102</v>
      </c>
      <c r="U69" s="71" t="str">
        <f t="shared" si="257"/>
        <v>กรกฎาคมจ่าย102</v>
      </c>
      <c r="V69" s="71" t="str">
        <f t="shared" si="258"/>
        <v>สิงหาคมรับ102</v>
      </c>
      <c r="W69" s="71" t="str">
        <f t="shared" si="259"/>
        <v>สิงหาคมจ่าย102</v>
      </c>
      <c r="X69" s="71" t="str">
        <f t="shared" si="260"/>
        <v>กันยายนรับ102</v>
      </c>
      <c r="Y69" s="71" t="str">
        <f t="shared" si="261"/>
        <v>กันยายนจ่าย102</v>
      </c>
      <c r="Z69" s="71" t="str">
        <f t="shared" si="262"/>
        <v>รับ102</v>
      </c>
      <c r="AA69" s="71" t="str">
        <f t="shared" si="263"/>
        <v>จ่าย102</v>
      </c>
      <c r="AB69" s="78">
        <v>102</v>
      </c>
      <c r="AC69" s="77" t="s">
        <v>486</v>
      </c>
      <c r="AD69" s="28">
        <v>0</v>
      </c>
      <c r="AE69" s="116">
        <v>0</v>
      </c>
      <c r="AF69" s="25">
        <f>SUMIF('บันทึกการรับ-จ่ายแสตมป์'!$B$6:$B$20000,B69,'บันทึกการรับ-จ่ายแสตมป์'!$T$6:$T$20000)</f>
        <v>0</v>
      </c>
      <c r="AG69" s="25">
        <f>SUMIF('บันทึกการรับ-จ่ายแสตมป์'!$B$6:$B$20000,C69,'บันทึกการรับ-จ่ายแสตมป์'!$T$6:$T$20000)</f>
        <v>0</v>
      </c>
      <c r="AH69" s="25">
        <f>SUMIF('บันทึกการรับ-จ่ายแสตมป์'!$B$6:$B$20000,D69,'บันทึกการรับ-จ่ายแสตมป์'!$T$6:$T$20000)</f>
        <v>0</v>
      </c>
      <c r="AI69" s="25">
        <f>SUMIF('บันทึกการรับ-จ่ายแสตมป์'!$B$6:$B$20000,E69,'บันทึกการรับ-จ่ายแสตมป์'!$T$6:$T$20000)</f>
        <v>0</v>
      </c>
      <c r="AJ69" s="25">
        <f>SUMIF('บันทึกการรับ-จ่ายแสตมป์'!$B$6:$B$20000,F69,'บันทึกการรับ-จ่ายแสตมป์'!$T$6:$T$20000)</f>
        <v>0</v>
      </c>
      <c r="AK69" s="25">
        <f>SUMIF('บันทึกการรับ-จ่ายแสตมป์'!$B$6:$B$20000,G69,'บันทึกการรับ-จ่ายแสตมป์'!$T$6:$T$20000)</f>
        <v>0</v>
      </c>
      <c r="AL69" s="25">
        <f>SUMIF('บันทึกการรับ-จ่ายแสตมป์'!$B$6:$B$20000,H69,'บันทึกการรับ-จ่ายแสตมป์'!$T$6:$T$20000)</f>
        <v>0</v>
      </c>
      <c r="AM69" s="25">
        <f>SUMIF('บันทึกการรับ-จ่ายแสตมป์'!$B$6:$B$20000,I69,'บันทึกการรับ-จ่ายแสตมป์'!$T$6:$T$20000)</f>
        <v>0</v>
      </c>
      <c r="AN69" s="25">
        <f>SUMIF('บันทึกการรับ-จ่ายแสตมป์'!$B$6:$B$20000,J69,'บันทึกการรับ-จ่ายแสตมป์'!$T$6:$T$20000)</f>
        <v>0</v>
      </c>
      <c r="AO69" s="25">
        <f>SUMIF('บันทึกการรับ-จ่ายแสตมป์'!$B$6:$B$20000,K69,'บันทึกการรับ-จ่ายแสตมป์'!$T$6:$T$20000)</f>
        <v>0</v>
      </c>
      <c r="AP69" s="25">
        <f>SUMIF('บันทึกการรับ-จ่ายแสตมป์'!$B$6:$B$20000,L69,'บันทึกการรับ-จ่ายแสตมป์'!$T$6:$T$20000)</f>
        <v>0</v>
      </c>
      <c r="AQ69" s="25">
        <f>SUMIF('บันทึกการรับ-จ่ายแสตมป์'!$B$6:$B$20000,M69,'บันทึกการรับ-จ่ายแสตมป์'!$T$6:$T$20000)</f>
        <v>0</v>
      </c>
      <c r="AR69" s="25">
        <f>SUMIF('บันทึกการรับ-จ่ายแสตมป์'!$B$6:$B$20000,N69,'บันทึกการรับ-จ่ายแสตมป์'!$T$6:$T$20000)</f>
        <v>0</v>
      </c>
      <c r="AS69" s="25">
        <f>SUMIF('บันทึกการรับ-จ่ายแสตมป์'!$B$6:$B$20000,O69,'บันทึกการรับ-จ่ายแสตมป์'!$T$6:$T$20000)</f>
        <v>0</v>
      </c>
      <c r="AT69" s="25">
        <f>SUMIF('บันทึกการรับ-จ่ายแสตมป์'!$B$6:$B$20000,P69,'บันทึกการรับ-จ่ายแสตมป์'!$T$6:$T$20000)</f>
        <v>0</v>
      </c>
      <c r="AU69" s="25">
        <f>SUMIF('บันทึกการรับ-จ่ายแสตมป์'!$B$6:$B$20000,Q69,'บันทึกการรับ-จ่ายแสตมป์'!$T$6:$T$20000)</f>
        <v>0</v>
      </c>
      <c r="AV69" s="25">
        <f>SUMIF('บันทึกการรับ-จ่ายแสตมป์'!$B$6:$B$20000,R69,'บันทึกการรับ-จ่ายแสตมป์'!$T$6:$T$20000)</f>
        <v>0</v>
      </c>
      <c r="AW69" s="25">
        <f>SUMIF('บันทึกการรับ-จ่ายแสตมป์'!$B$6:$B$20000,S69,'บันทึกการรับ-จ่ายแสตมป์'!$T$6:$T$20000)</f>
        <v>0</v>
      </c>
      <c r="AX69" s="25">
        <f>SUMIF('บันทึกการรับ-จ่ายแสตมป์'!$B$6:$B$20000,T69,'บันทึกการรับ-จ่ายแสตมป์'!$T$6:$T$20000)</f>
        <v>0</v>
      </c>
      <c r="AY69" s="25">
        <f>SUMIF('บันทึกการรับ-จ่ายแสตมป์'!$B$6:$B$20000,U69,'บันทึกการรับ-จ่ายแสตมป์'!$T$6:$T$20000)</f>
        <v>0</v>
      </c>
      <c r="AZ69" s="25">
        <f>SUMIF('บันทึกการรับ-จ่ายแสตมป์'!$B$6:$B$20000,V69,'บันทึกการรับ-จ่ายแสตมป์'!$T$6:$T$20000)</f>
        <v>0</v>
      </c>
      <c r="BA69" s="25">
        <f>SUMIF('บันทึกการรับ-จ่ายแสตมป์'!$B$6:$B$20000,W69,'บันทึกการรับ-จ่ายแสตมป์'!$T$6:$T$20000)</f>
        <v>0</v>
      </c>
      <c r="BB69" s="25">
        <f>SUMIF('บันทึกการรับ-จ่ายแสตมป์'!$B$6:$B$20000,X69,'บันทึกการรับ-จ่ายแสตมป์'!$T$6:$T$20000)</f>
        <v>0</v>
      </c>
      <c r="BC69" s="25">
        <f>SUMIF('บันทึกการรับ-จ่ายแสตมป์'!$B$6:$B$20000,Y69,'บันทึกการรับ-จ่ายแสตมป์'!$T$6:$T$20000)</f>
        <v>0</v>
      </c>
      <c r="BD69" s="25">
        <f t="shared" si="264"/>
        <v>0</v>
      </c>
      <c r="BE69" s="68">
        <f>SUMIF('บันทึกการรับ-จ่ายแสตมป์'!$D$6:$D$20000,Z69,'บันทึกการรับ-จ่ายแสตมป์'!$V$6:$V$20000)</f>
        <v>0</v>
      </c>
      <c r="BF69" s="25">
        <f t="shared" si="265"/>
        <v>0</v>
      </c>
      <c r="BG69" s="68">
        <f>SUMIF('บันทึกการรับ-จ่ายแสตมป์'!$D$6:$D$20000,AA69,'บันทึกการรับ-จ่ายแสตมป์'!$V$6:$V$20000)</f>
        <v>0</v>
      </c>
      <c r="BH69" s="25">
        <f t="shared" si="266"/>
        <v>0</v>
      </c>
      <c r="BI69" s="68">
        <f t="shared" si="267"/>
        <v>0</v>
      </c>
      <c r="BJ69" s="25">
        <f t="shared" si="268"/>
        <v>0</v>
      </c>
      <c r="BK69" s="68">
        <f t="shared" si="269"/>
        <v>0</v>
      </c>
      <c r="BL69" s="28">
        <f t="shared" si="270"/>
        <v>0</v>
      </c>
      <c r="BM69" s="25">
        <f t="shared" si="271"/>
        <v>0</v>
      </c>
      <c r="BN69" s="25"/>
    </row>
    <row r="70" spans="1:66" ht="24" x14ac:dyDescent="0.55000000000000004">
      <c r="A70" s="7"/>
      <c r="B70" s="71" t="str">
        <f t="shared" si="238"/>
        <v>ตุลาคมรับ103</v>
      </c>
      <c r="C70" s="71" t="str">
        <f t="shared" si="239"/>
        <v>ตุลาคมจ่าย103</v>
      </c>
      <c r="D70" s="71" t="str">
        <f t="shared" si="240"/>
        <v>พฤศจิกายนรับ103</v>
      </c>
      <c r="E70" s="71" t="str">
        <f t="shared" si="241"/>
        <v>พฤศจิกายนจ่าย103</v>
      </c>
      <c r="F70" s="71" t="str">
        <f t="shared" si="242"/>
        <v>ธันวาคมรับ103</v>
      </c>
      <c r="G70" s="71" t="str">
        <f t="shared" si="243"/>
        <v>ธันวาคมจ่าย103</v>
      </c>
      <c r="H70" s="71" t="str">
        <f t="shared" si="244"/>
        <v>มกราคมรับ103</v>
      </c>
      <c r="I70" s="71" t="str">
        <f t="shared" si="245"/>
        <v>มกราคมจ่าย103</v>
      </c>
      <c r="J70" s="71" t="str">
        <f t="shared" si="246"/>
        <v>กุมภาพันธ์รับ103</v>
      </c>
      <c r="K70" s="71" t="str">
        <f t="shared" si="247"/>
        <v>กุมภาพันธ์จ่าย103</v>
      </c>
      <c r="L70" s="71" t="str">
        <f t="shared" si="248"/>
        <v>มีนาคมรับ103</v>
      </c>
      <c r="M70" s="71" t="str">
        <f t="shared" si="249"/>
        <v>มีนาคมจ่าย103</v>
      </c>
      <c r="N70" s="71" t="str">
        <f t="shared" si="250"/>
        <v>เมษายนรับ103</v>
      </c>
      <c r="O70" s="71" t="str">
        <f t="shared" si="251"/>
        <v>เมษายนจ่าย103</v>
      </c>
      <c r="P70" s="71" t="str">
        <f t="shared" si="252"/>
        <v>พฤษภาคมรับ103</v>
      </c>
      <c r="Q70" s="71" t="str">
        <f t="shared" si="253"/>
        <v>พฤษภาคมจ่าย103</v>
      </c>
      <c r="R70" s="71" t="str">
        <f t="shared" si="254"/>
        <v>มิถุนายนรับ103</v>
      </c>
      <c r="S70" s="71" t="str">
        <f t="shared" si="255"/>
        <v>มิถุนายนจ่าย103</v>
      </c>
      <c r="T70" s="71" t="str">
        <f t="shared" si="256"/>
        <v>กรกฎาคมรับ103</v>
      </c>
      <c r="U70" s="71" t="str">
        <f t="shared" si="257"/>
        <v>กรกฎาคมจ่าย103</v>
      </c>
      <c r="V70" s="71" t="str">
        <f t="shared" si="258"/>
        <v>สิงหาคมรับ103</v>
      </c>
      <c r="W70" s="71" t="str">
        <f t="shared" si="259"/>
        <v>สิงหาคมจ่าย103</v>
      </c>
      <c r="X70" s="71" t="str">
        <f t="shared" si="260"/>
        <v>กันยายนรับ103</v>
      </c>
      <c r="Y70" s="71" t="str">
        <f t="shared" si="261"/>
        <v>กันยายนจ่าย103</v>
      </c>
      <c r="Z70" s="71" t="str">
        <f t="shared" si="262"/>
        <v>รับ103</v>
      </c>
      <c r="AA70" s="71" t="str">
        <f t="shared" si="263"/>
        <v>จ่าย103</v>
      </c>
      <c r="AB70" s="78">
        <v>103</v>
      </c>
      <c r="AC70" s="77" t="s">
        <v>487</v>
      </c>
      <c r="AD70" s="28">
        <v>0</v>
      </c>
      <c r="AE70" s="116">
        <v>0</v>
      </c>
      <c r="AF70" s="25">
        <f>SUMIF('บันทึกการรับ-จ่ายแสตมป์'!$B$6:$B$20000,B70,'บันทึกการรับ-จ่ายแสตมป์'!$T$6:$T$20000)</f>
        <v>0</v>
      </c>
      <c r="AG70" s="25">
        <f>SUMIF('บันทึกการรับ-จ่ายแสตมป์'!$B$6:$B$20000,C70,'บันทึกการรับ-จ่ายแสตมป์'!$T$6:$T$20000)</f>
        <v>0</v>
      </c>
      <c r="AH70" s="25">
        <f>SUMIF('บันทึกการรับ-จ่ายแสตมป์'!$B$6:$B$20000,D70,'บันทึกการรับ-จ่ายแสตมป์'!$T$6:$T$20000)</f>
        <v>0</v>
      </c>
      <c r="AI70" s="25">
        <f>SUMIF('บันทึกการรับ-จ่ายแสตมป์'!$B$6:$B$20000,E70,'บันทึกการรับ-จ่ายแสตมป์'!$T$6:$T$20000)</f>
        <v>0</v>
      </c>
      <c r="AJ70" s="25">
        <f>SUMIF('บันทึกการรับ-จ่ายแสตมป์'!$B$6:$B$20000,F70,'บันทึกการรับ-จ่ายแสตมป์'!$T$6:$T$20000)</f>
        <v>0</v>
      </c>
      <c r="AK70" s="25">
        <f>SUMIF('บันทึกการรับ-จ่ายแสตมป์'!$B$6:$B$20000,G70,'บันทึกการรับ-จ่ายแสตมป์'!$T$6:$T$20000)</f>
        <v>0</v>
      </c>
      <c r="AL70" s="25">
        <f>SUMIF('บันทึกการรับ-จ่ายแสตมป์'!$B$6:$B$20000,H70,'บันทึกการรับ-จ่ายแสตมป์'!$T$6:$T$20000)</f>
        <v>0</v>
      </c>
      <c r="AM70" s="25">
        <f>SUMIF('บันทึกการรับ-จ่ายแสตมป์'!$B$6:$B$20000,I70,'บันทึกการรับ-จ่ายแสตมป์'!$T$6:$T$20000)</f>
        <v>0</v>
      </c>
      <c r="AN70" s="25">
        <f>SUMIF('บันทึกการรับ-จ่ายแสตมป์'!$B$6:$B$20000,J70,'บันทึกการรับ-จ่ายแสตมป์'!$T$6:$T$20000)</f>
        <v>0</v>
      </c>
      <c r="AO70" s="25">
        <f>SUMIF('บันทึกการรับ-จ่ายแสตมป์'!$B$6:$B$20000,K70,'บันทึกการรับ-จ่ายแสตมป์'!$T$6:$T$20000)</f>
        <v>0</v>
      </c>
      <c r="AP70" s="25">
        <f>SUMIF('บันทึกการรับ-จ่ายแสตมป์'!$B$6:$B$20000,L70,'บันทึกการรับ-จ่ายแสตมป์'!$T$6:$T$20000)</f>
        <v>0</v>
      </c>
      <c r="AQ70" s="25">
        <f>SUMIF('บันทึกการรับ-จ่ายแสตมป์'!$B$6:$B$20000,M70,'บันทึกการรับ-จ่ายแสตมป์'!$T$6:$T$20000)</f>
        <v>0</v>
      </c>
      <c r="AR70" s="25">
        <f>SUMIF('บันทึกการรับ-จ่ายแสตมป์'!$B$6:$B$20000,N70,'บันทึกการรับ-จ่ายแสตมป์'!$T$6:$T$20000)</f>
        <v>0</v>
      </c>
      <c r="AS70" s="25">
        <f>SUMIF('บันทึกการรับ-จ่ายแสตมป์'!$B$6:$B$20000,O70,'บันทึกการรับ-จ่ายแสตมป์'!$T$6:$T$20000)</f>
        <v>0</v>
      </c>
      <c r="AT70" s="25">
        <f>SUMIF('บันทึกการรับ-จ่ายแสตมป์'!$B$6:$B$20000,P70,'บันทึกการรับ-จ่ายแสตมป์'!$T$6:$T$20000)</f>
        <v>0</v>
      </c>
      <c r="AU70" s="25">
        <f>SUMIF('บันทึกการรับ-จ่ายแสตมป์'!$B$6:$B$20000,Q70,'บันทึกการรับ-จ่ายแสตมป์'!$T$6:$T$20000)</f>
        <v>0</v>
      </c>
      <c r="AV70" s="25">
        <f>SUMIF('บันทึกการรับ-จ่ายแสตมป์'!$B$6:$B$20000,R70,'บันทึกการรับ-จ่ายแสตมป์'!$T$6:$T$20000)</f>
        <v>0</v>
      </c>
      <c r="AW70" s="25">
        <f>SUMIF('บันทึกการรับ-จ่ายแสตมป์'!$B$6:$B$20000,S70,'บันทึกการรับ-จ่ายแสตมป์'!$T$6:$T$20000)</f>
        <v>0</v>
      </c>
      <c r="AX70" s="25">
        <f>SUMIF('บันทึกการรับ-จ่ายแสตมป์'!$B$6:$B$20000,T70,'บันทึกการรับ-จ่ายแสตมป์'!$T$6:$T$20000)</f>
        <v>0</v>
      </c>
      <c r="AY70" s="25">
        <f>SUMIF('บันทึกการรับ-จ่ายแสตมป์'!$B$6:$B$20000,U70,'บันทึกการรับ-จ่ายแสตมป์'!$T$6:$T$20000)</f>
        <v>0</v>
      </c>
      <c r="AZ70" s="25">
        <f>SUMIF('บันทึกการรับ-จ่ายแสตมป์'!$B$6:$B$20000,V70,'บันทึกการรับ-จ่ายแสตมป์'!$T$6:$T$20000)</f>
        <v>0</v>
      </c>
      <c r="BA70" s="25">
        <f>SUMIF('บันทึกการรับ-จ่ายแสตมป์'!$B$6:$B$20000,W70,'บันทึกการรับ-จ่ายแสตมป์'!$T$6:$T$20000)</f>
        <v>0</v>
      </c>
      <c r="BB70" s="25">
        <f>SUMIF('บันทึกการรับ-จ่ายแสตมป์'!$B$6:$B$20000,X70,'บันทึกการรับ-จ่ายแสตมป์'!$T$6:$T$20000)</f>
        <v>0</v>
      </c>
      <c r="BC70" s="25">
        <f>SUMIF('บันทึกการรับ-จ่ายแสตมป์'!$B$6:$B$20000,Y70,'บันทึกการรับ-จ่ายแสตมป์'!$T$6:$T$20000)</f>
        <v>0</v>
      </c>
      <c r="BD70" s="25">
        <f t="shared" si="264"/>
        <v>0</v>
      </c>
      <c r="BE70" s="68">
        <f>SUMIF('บันทึกการรับ-จ่ายแสตมป์'!$D$6:$D$20000,Z70,'บันทึกการรับ-จ่ายแสตมป์'!$V$6:$V$20000)</f>
        <v>0</v>
      </c>
      <c r="BF70" s="25">
        <f t="shared" si="265"/>
        <v>0</v>
      </c>
      <c r="BG70" s="68">
        <f>SUMIF('บันทึกการรับ-จ่ายแสตมป์'!$D$6:$D$20000,AA70,'บันทึกการรับ-จ่ายแสตมป์'!$V$6:$V$20000)</f>
        <v>0</v>
      </c>
      <c r="BH70" s="25">
        <f t="shared" si="266"/>
        <v>0</v>
      </c>
      <c r="BI70" s="68">
        <f t="shared" si="267"/>
        <v>0</v>
      </c>
      <c r="BJ70" s="25">
        <f t="shared" si="268"/>
        <v>0</v>
      </c>
      <c r="BK70" s="68">
        <f t="shared" si="269"/>
        <v>0</v>
      </c>
      <c r="BL70" s="28">
        <f t="shared" si="270"/>
        <v>0</v>
      </c>
      <c r="BM70" s="25">
        <f t="shared" si="271"/>
        <v>0</v>
      </c>
      <c r="BN70" s="25"/>
    </row>
    <row r="71" spans="1:66" ht="24" x14ac:dyDescent="0.55000000000000004">
      <c r="A71" s="17"/>
      <c r="B71" s="26" t="str">
        <f t="shared" si="238"/>
        <v>ตุลาคมรับ104</v>
      </c>
      <c r="C71" s="26" t="str">
        <f t="shared" si="239"/>
        <v>ตุลาคมจ่าย104</v>
      </c>
      <c r="D71" s="26" t="str">
        <f t="shared" si="240"/>
        <v>พฤศจิกายนรับ104</v>
      </c>
      <c r="E71" s="26" t="str">
        <f t="shared" si="241"/>
        <v>พฤศจิกายนจ่าย104</v>
      </c>
      <c r="F71" s="26" t="str">
        <f t="shared" si="242"/>
        <v>ธันวาคมรับ104</v>
      </c>
      <c r="G71" s="26" t="str">
        <f t="shared" si="243"/>
        <v>ธันวาคมจ่าย104</v>
      </c>
      <c r="H71" s="26" t="str">
        <f t="shared" si="244"/>
        <v>มกราคมรับ104</v>
      </c>
      <c r="I71" s="26" t="str">
        <f t="shared" si="245"/>
        <v>มกราคมจ่าย104</v>
      </c>
      <c r="J71" s="26" t="str">
        <f t="shared" si="246"/>
        <v>กุมภาพันธ์รับ104</v>
      </c>
      <c r="K71" s="26" t="str">
        <f t="shared" si="247"/>
        <v>กุมภาพันธ์จ่าย104</v>
      </c>
      <c r="L71" s="26" t="str">
        <f t="shared" si="248"/>
        <v>มีนาคมรับ104</v>
      </c>
      <c r="M71" s="26" t="str">
        <f t="shared" si="249"/>
        <v>มีนาคมจ่าย104</v>
      </c>
      <c r="N71" s="26" t="str">
        <f t="shared" si="250"/>
        <v>เมษายนรับ104</v>
      </c>
      <c r="O71" s="26" t="str">
        <f t="shared" si="251"/>
        <v>เมษายนจ่าย104</v>
      </c>
      <c r="P71" s="26" t="str">
        <f t="shared" si="252"/>
        <v>พฤษภาคมรับ104</v>
      </c>
      <c r="Q71" s="26" t="str">
        <f t="shared" si="253"/>
        <v>พฤษภาคมจ่าย104</v>
      </c>
      <c r="R71" s="26" t="str">
        <f t="shared" si="254"/>
        <v>มิถุนายนรับ104</v>
      </c>
      <c r="S71" s="26" t="str">
        <f t="shared" si="255"/>
        <v>มิถุนายนจ่าย104</v>
      </c>
      <c r="T71" s="26" t="str">
        <f t="shared" si="256"/>
        <v>กรกฎาคมรับ104</v>
      </c>
      <c r="U71" s="26" t="str">
        <f t="shared" si="257"/>
        <v>กรกฎาคมจ่าย104</v>
      </c>
      <c r="V71" s="26" t="str">
        <f t="shared" si="258"/>
        <v>สิงหาคมรับ104</v>
      </c>
      <c r="W71" s="26" t="str">
        <f t="shared" si="259"/>
        <v>สิงหาคมจ่าย104</v>
      </c>
      <c r="X71" s="26" t="str">
        <f t="shared" si="260"/>
        <v>กันยายนรับ104</v>
      </c>
      <c r="Y71" s="26" t="str">
        <f t="shared" si="261"/>
        <v>กันยายนจ่าย104</v>
      </c>
      <c r="Z71" s="26" t="str">
        <f t="shared" si="262"/>
        <v>รับ104</v>
      </c>
      <c r="AA71" s="26" t="str">
        <f t="shared" si="263"/>
        <v>จ่าย104</v>
      </c>
      <c r="AB71" s="79">
        <v>104</v>
      </c>
      <c r="AC71" s="80" t="s">
        <v>488</v>
      </c>
      <c r="AD71" s="83">
        <v>0</v>
      </c>
      <c r="AE71" s="117">
        <v>0</v>
      </c>
      <c r="AF71" s="81">
        <f>SUMIF('บันทึกการรับ-จ่ายแสตมป์'!$B$6:$B$20000,B71,'บันทึกการรับ-จ่ายแสตมป์'!$T$6:$T$20000)</f>
        <v>0</v>
      </c>
      <c r="AG71" s="81">
        <f>SUMIF('บันทึกการรับ-จ่ายแสตมป์'!$B$6:$B$20000,C71,'บันทึกการรับ-จ่ายแสตมป์'!$T$6:$T$20000)</f>
        <v>0</v>
      </c>
      <c r="AH71" s="81">
        <f>SUMIF('บันทึกการรับ-จ่ายแสตมป์'!$B$6:$B$20000,D71,'บันทึกการรับ-จ่ายแสตมป์'!$T$6:$T$20000)</f>
        <v>0</v>
      </c>
      <c r="AI71" s="81">
        <f>SUMIF('บันทึกการรับ-จ่ายแสตมป์'!$B$6:$B$20000,E71,'บันทึกการรับ-จ่ายแสตมป์'!$T$6:$T$20000)</f>
        <v>0</v>
      </c>
      <c r="AJ71" s="81">
        <f>SUMIF('บันทึกการรับ-จ่ายแสตมป์'!$B$6:$B$20000,F71,'บันทึกการรับ-จ่ายแสตมป์'!$T$6:$T$20000)</f>
        <v>0</v>
      </c>
      <c r="AK71" s="81">
        <f>SUMIF('บันทึกการรับ-จ่ายแสตมป์'!$B$6:$B$20000,G71,'บันทึกการรับ-จ่ายแสตมป์'!$T$6:$T$20000)</f>
        <v>0</v>
      </c>
      <c r="AL71" s="81">
        <f>SUMIF('บันทึกการรับ-จ่ายแสตมป์'!$B$6:$B$20000,H71,'บันทึกการรับ-จ่ายแสตมป์'!$T$6:$T$20000)</f>
        <v>0</v>
      </c>
      <c r="AM71" s="81">
        <f>SUMIF('บันทึกการรับ-จ่ายแสตมป์'!$B$6:$B$20000,I71,'บันทึกการรับ-จ่ายแสตมป์'!$T$6:$T$20000)</f>
        <v>0</v>
      </c>
      <c r="AN71" s="81">
        <f>SUMIF('บันทึกการรับ-จ่ายแสตมป์'!$B$6:$B$20000,J71,'บันทึกการรับ-จ่ายแสตมป์'!$T$6:$T$20000)</f>
        <v>0</v>
      </c>
      <c r="AO71" s="81">
        <f>SUMIF('บันทึกการรับ-จ่ายแสตมป์'!$B$6:$B$20000,K71,'บันทึกการรับ-จ่ายแสตมป์'!$T$6:$T$20000)</f>
        <v>0</v>
      </c>
      <c r="AP71" s="81">
        <f>SUMIF('บันทึกการรับ-จ่ายแสตมป์'!$B$6:$B$20000,L71,'บันทึกการรับ-จ่ายแสตมป์'!$T$6:$T$20000)</f>
        <v>0</v>
      </c>
      <c r="AQ71" s="81">
        <f>SUMIF('บันทึกการรับ-จ่ายแสตมป์'!$B$6:$B$20000,M71,'บันทึกการรับ-จ่ายแสตมป์'!$T$6:$T$20000)</f>
        <v>0</v>
      </c>
      <c r="AR71" s="81">
        <f>SUMIF('บันทึกการรับ-จ่ายแสตมป์'!$B$6:$B$20000,N71,'บันทึกการรับ-จ่ายแสตมป์'!$T$6:$T$20000)</f>
        <v>0</v>
      </c>
      <c r="AS71" s="81">
        <f>SUMIF('บันทึกการรับ-จ่ายแสตมป์'!$B$6:$B$20000,O71,'บันทึกการรับ-จ่ายแสตมป์'!$T$6:$T$20000)</f>
        <v>0</v>
      </c>
      <c r="AT71" s="81">
        <f>SUMIF('บันทึกการรับ-จ่ายแสตมป์'!$B$6:$B$20000,P71,'บันทึกการรับ-จ่ายแสตมป์'!$T$6:$T$20000)</f>
        <v>0</v>
      </c>
      <c r="AU71" s="81">
        <f>SUMIF('บันทึกการรับ-จ่ายแสตมป์'!$B$6:$B$20000,Q71,'บันทึกการรับ-จ่ายแสตมป์'!$T$6:$T$20000)</f>
        <v>0</v>
      </c>
      <c r="AV71" s="81">
        <f>SUMIF('บันทึกการรับ-จ่ายแสตมป์'!$B$6:$B$20000,R71,'บันทึกการรับ-จ่ายแสตมป์'!$T$6:$T$20000)</f>
        <v>0</v>
      </c>
      <c r="AW71" s="81">
        <f>SUMIF('บันทึกการรับ-จ่ายแสตมป์'!$B$6:$B$20000,S71,'บันทึกการรับ-จ่ายแสตมป์'!$T$6:$T$20000)</f>
        <v>0</v>
      </c>
      <c r="AX71" s="81">
        <f>SUMIF('บันทึกการรับ-จ่ายแสตมป์'!$B$6:$B$20000,T71,'บันทึกการรับ-จ่ายแสตมป์'!$T$6:$T$20000)</f>
        <v>0</v>
      </c>
      <c r="AY71" s="81">
        <f>SUMIF('บันทึกการรับ-จ่ายแสตมป์'!$B$6:$B$20000,U71,'บันทึกการรับ-จ่ายแสตมป์'!$T$6:$T$20000)</f>
        <v>0</v>
      </c>
      <c r="AZ71" s="81">
        <f>SUMIF('บันทึกการรับ-จ่ายแสตมป์'!$B$6:$B$20000,V71,'บันทึกการรับ-จ่ายแสตมป์'!$T$6:$T$20000)</f>
        <v>0</v>
      </c>
      <c r="BA71" s="81">
        <f>SUMIF('บันทึกการรับ-จ่ายแสตมป์'!$B$6:$B$20000,W71,'บันทึกการรับ-จ่ายแสตมป์'!$T$6:$T$20000)</f>
        <v>0</v>
      </c>
      <c r="BB71" s="81">
        <f>SUMIF('บันทึกการรับ-จ่ายแสตมป์'!$B$6:$B$20000,X71,'บันทึกการรับ-จ่ายแสตมป์'!$T$6:$T$20000)</f>
        <v>0</v>
      </c>
      <c r="BC71" s="81">
        <f>SUMIF('บันทึกการรับ-จ่ายแสตมป์'!$B$6:$B$20000,Y71,'บันทึกการรับ-จ่ายแสตมป์'!$T$6:$T$20000)</f>
        <v>0</v>
      </c>
      <c r="BD71" s="81">
        <f t="shared" si="264"/>
        <v>0</v>
      </c>
      <c r="BE71" s="82">
        <f>SUMIF('บันทึกการรับ-จ่ายแสตมป์'!$D$6:$D$20000,Z71,'บันทึกการรับ-จ่ายแสตมป์'!$V$6:$V$20000)</f>
        <v>0</v>
      </c>
      <c r="BF71" s="81">
        <f t="shared" si="265"/>
        <v>0</v>
      </c>
      <c r="BG71" s="82">
        <f>SUMIF('บันทึกการรับ-จ่ายแสตมป์'!$D$6:$D$20000,AA71,'บันทึกการรับ-จ่ายแสตมป์'!$V$6:$V$20000)</f>
        <v>0</v>
      </c>
      <c r="BH71" s="81">
        <f t="shared" si="266"/>
        <v>0</v>
      </c>
      <c r="BI71" s="82">
        <f t="shared" si="267"/>
        <v>0</v>
      </c>
      <c r="BJ71" s="81">
        <f t="shared" si="268"/>
        <v>0</v>
      </c>
      <c r="BK71" s="82">
        <f t="shared" si="269"/>
        <v>0</v>
      </c>
      <c r="BL71" s="83">
        <f t="shared" si="270"/>
        <v>0</v>
      </c>
      <c r="BM71" s="81">
        <f t="shared" si="271"/>
        <v>0</v>
      </c>
      <c r="BN71" s="81"/>
    </row>
  </sheetData>
  <mergeCells count="20">
    <mergeCell ref="AV5:AW5"/>
    <mergeCell ref="AX5:AY5"/>
    <mergeCell ref="AZ5:BA5"/>
    <mergeCell ref="BN5:BN6"/>
    <mergeCell ref="A1:BN1"/>
    <mergeCell ref="A2:BN2"/>
    <mergeCell ref="BD5:BG5"/>
    <mergeCell ref="A5:A6"/>
    <mergeCell ref="AF5:AG5"/>
    <mergeCell ref="AD3:BL3"/>
    <mergeCell ref="BH5:BK5"/>
    <mergeCell ref="AB5:AC6"/>
    <mergeCell ref="AH5:AI5"/>
    <mergeCell ref="BB5:BC5"/>
    <mergeCell ref="AJ5:AK5"/>
    <mergeCell ref="AL5:AM5"/>
    <mergeCell ref="AN5:AO5"/>
    <mergeCell ref="AP5:AQ5"/>
    <mergeCell ref="AR5:AS5"/>
    <mergeCell ref="AT5:A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zoomScale="70" zoomScaleNormal="70" workbookViewId="0">
      <selection activeCell="AF8" sqref="AF8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">
        <v>497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50" t="s">
        <v>19</v>
      </c>
      <c r="T5" s="50" t="s">
        <v>20</v>
      </c>
      <c r="U5" s="50" t="s">
        <v>21</v>
      </c>
      <c r="V5" s="65" t="s">
        <v>22</v>
      </c>
      <c r="W5" s="50" t="s">
        <v>23</v>
      </c>
      <c r="X5" s="50" t="s">
        <v>24</v>
      </c>
      <c r="Y5" s="50" t="s">
        <v>25</v>
      </c>
      <c r="Z5" s="50" t="s">
        <v>26</v>
      </c>
      <c r="AA5" s="50" t="s">
        <v>27</v>
      </c>
      <c r="AB5" s="50" t="s">
        <v>28</v>
      </c>
      <c r="AC5" s="50" t="s">
        <v>29</v>
      </c>
      <c r="AD5" s="50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50" t="s">
        <v>401</v>
      </c>
      <c r="T6" s="50" t="s">
        <v>401</v>
      </c>
      <c r="U6" s="50" t="s">
        <v>401</v>
      </c>
      <c r="V6" s="50" t="s">
        <v>401</v>
      </c>
      <c r="W6" s="50" t="s">
        <v>401</v>
      </c>
      <c r="X6" s="50" t="s">
        <v>401</v>
      </c>
      <c r="Y6" s="50" t="s">
        <v>401</v>
      </c>
      <c r="Z6" s="50" t="s">
        <v>401</v>
      </c>
      <c r="AA6" s="50" t="s">
        <v>401</v>
      </c>
      <c r="AB6" s="50" t="s">
        <v>401</v>
      </c>
      <c r="AC6" s="50" t="s">
        <v>401</v>
      </c>
      <c r="AD6" s="50" t="s">
        <v>401</v>
      </c>
      <c r="AE6" s="50" t="s">
        <v>401</v>
      </c>
      <c r="AF6" s="67" t="s">
        <v>492</v>
      </c>
      <c r="AG6" s="50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1ตุลาคมจ่าย11</v>
      </c>
      <c r="C8" s="24" t="str">
        <f>$A$3&amp;$C$5&amp;$C$6&amp;O8</f>
        <v>สาขาที่ 1พฤศจิกายนจ่าย11</v>
      </c>
      <c r="D8" s="24" t="str">
        <f>$A$3&amp;$D$5&amp;$D$6&amp;O8</f>
        <v>สาขาที่ 1ธันวาคมจ่าย11</v>
      </c>
      <c r="E8" s="24" t="str">
        <f>$A$3&amp;$E$5&amp;$E$6&amp;O8</f>
        <v>สาขาที่ 1มกราคมจ่าย11</v>
      </c>
      <c r="F8" s="24" t="str">
        <f>$A$3&amp;$F$5&amp;$F$6&amp;O8</f>
        <v>สาขาที่ 1กุมภาพันธ์จ่าย11</v>
      </c>
      <c r="G8" s="24" t="str">
        <f>$A$3&amp;$G$5&amp;$G$6&amp;O8</f>
        <v>สาขาที่ 1มีนาคมจ่าย11</v>
      </c>
      <c r="H8" s="24" t="str">
        <f>$A$3&amp;$H$5&amp;$H$6&amp;O8</f>
        <v>สาขาที่ 1เมษายนจ่าย11</v>
      </c>
      <c r="I8" s="24" t="str">
        <f>$A$3&amp;$I$5&amp;$I$6&amp;O8</f>
        <v>สาขาที่ 1พฤษภาคมจ่าย11</v>
      </c>
      <c r="J8" s="24" t="str">
        <f>$A$3&amp;$J$5&amp;$J$6&amp;O8</f>
        <v>สาขาที่ 1มิถุนายนจ่าย11</v>
      </c>
      <c r="K8" s="24" t="str">
        <f>$A$3&amp;$K$5&amp;$K$6&amp;O8</f>
        <v>สาขาที่ 1กรกฎาคมจ่าย11</v>
      </c>
      <c r="L8" s="24" t="str">
        <f>$A$3&amp;$L$5&amp;$L$6&amp;O8</f>
        <v>สาขาที่ 1สิงหาคมจ่าย11</v>
      </c>
      <c r="M8" s="24" t="str">
        <f>$A$3&amp;$M$5&amp;$M$6&amp;O8</f>
        <v>สาขาที่ 1กันยายนจ่าย11</v>
      </c>
      <c r="N8" s="24" t="str">
        <f>$A$3&amp;$N$6&amp;O8</f>
        <v>สาขาที่ 1จ่าย11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1ตุลาคมจ่าย12</v>
      </c>
      <c r="C9" s="24" t="str">
        <f>$A$3&amp;$C$5&amp;$C$6&amp;O9</f>
        <v>สาขาที่ 1พฤศจิกายนจ่าย12</v>
      </c>
      <c r="D9" s="24" t="str">
        <f>$A$3&amp;$D$5&amp;$D$6&amp;O9</f>
        <v>สาขาที่ 1ธันวาคมจ่าย12</v>
      </c>
      <c r="E9" s="24" t="str">
        <f>$A$3&amp;$E$5&amp;$E$6&amp;O9</f>
        <v>สาขาที่ 1มกราคมจ่าย12</v>
      </c>
      <c r="F9" s="24" t="str">
        <f>$A$3&amp;$F$5&amp;$F$6&amp;O9</f>
        <v>สาขาที่ 1กุมภาพันธ์จ่าย12</v>
      </c>
      <c r="G9" s="24" t="str">
        <f>$A$3&amp;$G$5&amp;$G$6&amp;O9</f>
        <v>สาขาที่ 1มีนาคมจ่าย12</v>
      </c>
      <c r="H9" s="24" t="str">
        <f>$A$3&amp;$H$5&amp;$H$6&amp;O9</f>
        <v>สาขาที่ 1เมษายนจ่าย12</v>
      </c>
      <c r="I9" s="24" t="str">
        <f>$A$3&amp;$I$5&amp;$I$6&amp;O9</f>
        <v>สาขาที่ 1พฤษภาคมจ่าย12</v>
      </c>
      <c r="J9" s="24" t="str">
        <f>$A$3&amp;$J$5&amp;$J$6&amp;O9</f>
        <v>สาขาที่ 1มิถุนายนจ่าย12</v>
      </c>
      <c r="K9" s="24" t="str">
        <f>$A$3&amp;$K$5&amp;$K$6&amp;O9</f>
        <v>สาขาที่ 1กรกฎาคมจ่าย12</v>
      </c>
      <c r="L9" s="24" t="str">
        <f>$A$3&amp;$L$5&amp;$L$6&amp;O9</f>
        <v>สาขาที่ 1สิงหาคมจ่าย12</v>
      </c>
      <c r="M9" s="24" t="str">
        <f>$A$3&amp;$M$5&amp;$M$6&amp;O9</f>
        <v>สาขาที่ 1กันยายนจ่าย12</v>
      </c>
      <c r="N9" s="24" t="str">
        <f>$A$3&amp;$N$6&amp;O9</f>
        <v>สาขาที่ 1จ่าย12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1ตุลาคมจ่าย21</v>
      </c>
      <c r="C11" s="24" t="str">
        <f t="shared" ref="C11:C18" si="1">$A$3&amp;$C$5&amp;$C$6&amp;O11</f>
        <v>สาขาที่ 1พฤศจิกายนจ่าย21</v>
      </c>
      <c r="D11" s="24" t="str">
        <f t="shared" ref="D11:D18" si="2">$A$3&amp;$D$5&amp;$D$6&amp;O11</f>
        <v>สาขาที่ 1ธันวาคมจ่าย21</v>
      </c>
      <c r="E11" s="24" t="str">
        <f t="shared" ref="E11:E18" si="3">$A$3&amp;$E$5&amp;$E$6&amp;O11</f>
        <v>สาขาที่ 1มกราคมจ่าย21</v>
      </c>
      <c r="F11" s="24" t="str">
        <f t="shared" ref="F11:F18" si="4">$A$3&amp;$F$5&amp;$F$6&amp;O11</f>
        <v>สาขาที่ 1กุมภาพันธ์จ่าย21</v>
      </c>
      <c r="G11" s="24" t="str">
        <f t="shared" ref="G11:G18" si="5">$A$3&amp;$G$5&amp;$G$6&amp;O11</f>
        <v>สาขาที่ 1มีนาคมจ่าย21</v>
      </c>
      <c r="H11" s="24" t="str">
        <f t="shared" ref="H11:H18" si="6">$A$3&amp;$H$5&amp;$H$6&amp;O11</f>
        <v>สาขาที่ 1เมษายนจ่าย21</v>
      </c>
      <c r="I11" s="24" t="str">
        <f t="shared" ref="I11:I18" si="7">$A$3&amp;$I$5&amp;$I$6&amp;O11</f>
        <v>สาขาที่ 1พฤษภาคมจ่าย21</v>
      </c>
      <c r="J11" s="24" t="str">
        <f t="shared" ref="J11:J18" si="8">$A$3&amp;$J$5&amp;$J$6&amp;O11</f>
        <v>สาขาที่ 1มิถุนายนจ่าย21</v>
      </c>
      <c r="K11" s="24" t="str">
        <f t="shared" ref="K11:K18" si="9">$A$3&amp;$K$5&amp;$K$6&amp;O11</f>
        <v>สาขาที่ 1กรกฎาคมจ่าย21</v>
      </c>
      <c r="L11" s="24" t="str">
        <f t="shared" ref="L11:L18" si="10">$A$3&amp;$L$5&amp;$L$6&amp;O11</f>
        <v>สาขาที่ 1สิงหาคมจ่าย21</v>
      </c>
      <c r="M11" s="24" t="str">
        <f t="shared" ref="M11:M18" si="11">$A$3&amp;$M$5&amp;$M$6&amp;O11</f>
        <v>สาขาที่ 1กันยายนจ่าย21</v>
      </c>
      <c r="N11" s="24" t="str">
        <f t="shared" ref="N11:N18" si="12">$A$3&amp;$N$6&amp;O11</f>
        <v>สาขาที่ 1จ่าย21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G18" si="14">Q11+AE11</f>
        <v>0</v>
      </c>
      <c r="AH11" s="68">
        <f t="shared" ref="AH11:AH18" si="15">R11+AF11</f>
        <v>0</v>
      </c>
      <c r="AI11" s="25"/>
    </row>
    <row r="12" spans="1:35" ht="24" x14ac:dyDescent="0.55000000000000004">
      <c r="A12" s="7"/>
      <c r="B12" s="24" t="str">
        <f t="shared" si="0"/>
        <v>สาขาที่ 1ตุลาคมจ่าย21.1</v>
      </c>
      <c r="C12" s="24" t="str">
        <f t="shared" si="1"/>
        <v>สาขาที่ 1พฤศจิกายนจ่าย21.1</v>
      </c>
      <c r="D12" s="24" t="str">
        <f t="shared" si="2"/>
        <v>สาขาที่ 1ธันวาคมจ่าย21.1</v>
      </c>
      <c r="E12" s="24" t="str">
        <f t="shared" si="3"/>
        <v>สาขาที่ 1มกราคมจ่าย21.1</v>
      </c>
      <c r="F12" s="24" t="str">
        <f t="shared" si="4"/>
        <v>สาขาที่ 1กุมภาพันธ์จ่าย21.1</v>
      </c>
      <c r="G12" s="24" t="str">
        <f t="shared" si="5"/>
        <v>สาขาที่ 1มีนาคมจ่าย21.1</v>
      </c>
      <c r="H12" s="24" t="str">
        <f t="shared" si="6"/>
        <v>สาขาที่ 1เมษายนจ่าย21.1</v>
      </c>
      <c r="I12" s="24" t="str">
        <f t="shared" si="7"/>
        <v>สาขาที่ 1พฤษภาคมจ่าย21.1</v>
      </c>
      <c r="J12" s="24" t="str">
        <f t="shared" si="8"/>
        <v>สาขาที่ 1มิถุนายนจ่าย21.1</v>
      </c>
      <c r="K12" s="24" t="str">
        <f t="shared" si="9"/>
        <v>สาขาที่ 1กรกฎาคมจ่าย21.1</v>
      </c>
      <c r="L12" s="24" t="str">
        <f t="shared" si="10"/>
        <v>สาขาที่ 1สิงหาคมจ่าย21.1</v>
      </c>
      <c r="M12" s="24" t="str">
        <f t="shared" si="11"/>
        <v>สาขาที่ 1กันยายนจ่าย21.1</v>
      </c>
      <c r="N12" s="24" t="str">
        <f t="shared" si="12"/>
        <v>สาขาที่ 1จ่าย21.1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5"/>
        <v>0</v>
      </c>
      <c r="AI12" s="25"/>
    </row>
    <row r="13" spans="1:35" ht="24" x14ac:dyDescent="0.55000000000000004">
      <c r="A13" s="7"/>
      <c r="B13" s="24" t="str">
        <f t="shared" si="0"/>
        <v>สาขาที่ 1ตุลาคมจ่าย22</v>
      </c>
      <c r="C13" s="24" t="str">
        <f t="shared" si="1"/>
        <v>สาขาที่ 1พฤศจิกายนจ่าย22</v>
      </c>
      <c r="D13" s="24" t="str">
        <f t="shared" si="2"/>
        <v>สาขาที่ 1ธันวาคมจ่าย22</v>
      </c>
      <c r="E13" s="24" t="str">
        <f t="shared" si="3"/>
        <v>สาขาที่ 1มกราคมจ่าย22</v>
      </c>
      <c r="F13" s="24" t="str">
        <f t="shared" si="4"/>
        <v>สาขาที่ 1กุมภาพันธ์จ่าย22</v>
      </c>
      <c r="G13" s="24" t="str">
        <f t="shared" si="5"/>
        <v>สาขาที่ 1มีนาคมจ่าย22</v>
      </c>
      <c r="H13" s="24" t="str">
        <f t="shared" si="6"/>
        <v>สาขาที่ 1เมษายนจ่าย22</v>
      </c>
      <c r="I13" s="24" t="str">
        <f t="shared" si="7"/>
        <v>สาขาที่ 1พฤษภาคมจ่าย22</v>
      </c>
      <c r="J13" s="24" t="str">
        <f t="shared" si="8"/>
        <v>สาขาที่ 1มิถุนายนจ่าย22</v>
      </c>
      <c r="K13" s="24" t="str">
        <f t="shared" si="9"/>
        <v>สาขาที่ 1กรกฎาคมจ่าย22</v>
      </c>
      <c r="L13" s="24" t="str">
        <f t="shared" si="10"/>
        <v>สาขาที่ 1สิงหาคมจ่าย22</v>
      </c>
      <c r="M13" s="24" t="str">
        <f t="shared" si="11"/>
        <v>สาขาที่ 1กันยายนจ่าย22</v>
      </c>
      <c r="N13" s="24" t="str">
        <f t="shared" si="12"/>
        <v>สาขาที่ 1จ่าย22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5"/>
        <v>0</v>
      </c>
      <c r="AI13" s="25"/>
    </row>
    <row r="14" spans="1:35" ht="24" x14ac:dyDescent="0.55000000000000004">
      <c r="A14" s="7"/>
      <c r="B14" s="24" t="str">
        <f t="shared" si="0"/>
        <v>สาขาที่ 1ตุลาคมจ่าย22.1</v>
      </c>
      <c r="C14" s="24" t="str">
        <f t="shared" si="1"/>
        <v>สาขาที่ 1พฤศจิกายนจ่าย22.1</v>
      </c>
      <c r="D14" s="24" t="str">
        <f t="shared" si="2"/>
        <v>สาขาที่ 1ธันวาคมจ่าย22.1</v>
      </c>
      <c r="E14" s="24" t="str">
        <f t="shared" si="3"/>
        <v>สาขาที่ 1มกราคมจ่าย22.1</v>
      </c>
      <c r="F14" s="24" t="str">
        <f t="shared" si="4"/>
        <v>สาขาที่ 1กุมภาพันธ์จ่าย22.1</v>
      </c>
      <c r="G14" s="24" t="str">
        <f t="shared" si="5"/>
        <v>สาขาที่ 1มีนาคมจ่าย22.1</v>
      </c>
      <c r="H14" s="24" t="str">
        <f t="shared" si="6"/>
        <v>สาขาที่ 1เมษายนจ่าย22.1</v>
      </c>
      <c r="I14" s="24" t="str">
        <f t="shared" si="7"/>
        <v>สาขาที่ 1พฤษภาคมจ่าย22.1</v>
      </c>
      <c r="J14" s="24" t="str">
        <f t="shared" si="8"/>
        <v>สาขาที่ 1มิถุนายนจ่าย22.1</v>
      </c>
      <c r="K14" s="24" t="str">
        <f t="shared" si="9"/>
        <v>สาขาที่ 1กรกฎาคมจ่าย22.1</v>
      </c>
      <c r="L14" s="24" t="str">
        <f t="shared" si="10"/>
        <v>สาขาที่ 1สิงหาคมจ่าย22.1</v>
      </c>
      <c r="M14" s="24" t="str">
        <f t="shared" si="11"/>
        <v>สาขาที่ 1กันยายนจ่าย22.1</v>
      </c>
      <c r="N14" s="24" t="str">
        <f t="shared" si="12"/>
        <v>สาขาที่ 1จ่าย22.1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5"/>
        <v>0</v>
      </c>
      <c r="AI14" s="25"/>
    </row>
    <row r="15" spans="1:35" ht="24" x14ac:dyDescent="0.55000000000000004">
      <c r="A15" s="7"/>
      <c r="B15" s="24" t="str">
        <f t="shared" si="0"/>
        <v>สาขาที่ 1ตุลาคมจ่าย23</v>
      </c>
      <c r="C15" s="24" t="str">
        <f t="shared" si="1"/>
        <v>สาขาที่ 1พฤศจิกายนจ่าย23</v>
      </c>
      <c r="D15" s="24" t="str">
        <f t="shared" si="2"/>
        <v>สาขาที่ 1ธันวาคมจ่าย23</v>
      </c>
      <c r="E15" s="24" t="str">
        <f t="shared" si="3"/>
        <v>สาขาที่ 1มกราคมจ่าย23</v>
      </c>
      <c r="F15" s="24" t="str">
        <f t="shared" si="4"/>
        <v>สาขาที่ 1กุมภาพันธ์จ่าย23</v>
      </c>
      <c r="G15" s="24" t="str">
        <f t="shared" si="5"/>
        <v>สาขาที่ 1มีนาคมจ่าย23</v>
      </c>
      <c r="H15" s="24" t="str">
        <f t="shared" si="6"/>
        <v>สาขาที่ 1เมษายนจ่าย23</v>
      </c>
      <c r="I15" s="24" t="str">
        <f t="shared" si="7"/>
        <v>สาขาที่ 1พฤษภาคมจ่าย23</v>
      </c>
      <c r="J15" s="24" t="str">
        <f t="shared" si="8"/>
        <v>สาขาที่ 1มิถุนายนจ่าย23</v>
      </c>
      <c r="K15" s="24" t="str">
        <f t="shared" si="9"/>
        <v>สาขาที่ 1กรกฎาคมจ่าย23</v>
      </c>
      <c r="L15" s="24" t="str">
        <f t="shared" si="10"/>
        <v>สาขาที่ 1สิงหาคมจ่าย23</v>
      </c>
      <c r="M15" s="24" t="str">
        <f t="shared" si="11"/>
        <v>สาขาที่ 1กันยายนจ่าย23</v>
      </c>
      <c r="N15" s="24" t="str">
        <f t="shared" si="12"/>
        <v>สาขาที่ 1จ่าย23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5"/>
        <v>0</v>
      </c>
      <c r="AI15" s="25"/>
    </row>
    <row r="16" spans="1:35" ht="24" x14ac:dyDescent="0.55000000000000004">
      <c r="A16" s="7"/>
      <c r="B16" s="24" t="str">
        <f t="shared" si="0"/>
        <v>สาขาที่ 1ตุลาคมจ่าย23.1</v>
      </c>
      <c r="C16" s="24" t="str">
        <f t="shared" si="1"/>
        <v>สาขาที่ 1พฤศจิกายนจ่าย23.1</v>
      </c>
      <c r="D16" s="24" t="str">
        <f t="shared" si="2"/>
        <v>สาขาที่ 1ธันวาคมจ่าย23.1</v>
      </c>
      <c r="E16" s="24" t="str">
        <f t="shared" si="3"/>
        <v>สาขาที่ 1มกราคมจ่าย23.1</v>
      </c>
      <c r="F16" s="24" t="str">
        <f t="shared" si="4"/>
        <v>สาขาที่ 1กุมภาพันธ์จ่าย23.1</v>
      </c>
      <c r="G16" s="24" t="str">
        <f t="shared" si="5"/>
        <v>สาขาที่ 1มีนาคมจ่าย23.1</v>
      </c>
      <c r="H16" s="24" t="str">
        <f t="shared" si="6"/>
        <v>สาขาที่ 1เมษายนจ่าย23.1</v>
      </c>
      <c r="I16" s="24" t="str">
        <f t="shared" si="7"/>
        <v>สาขาที่ 1พฤษภาคมจ่าย23.1</v>
      </c>
      <c r="J16" s="24" t="str">
        <f t="shared" si="8"/>
        <v>สาขาที่ 1มิถุนายนจ่าย23.1</v>
      </c>
      <c r="K16" s="24" t="str">
        <f t="shared" si="9"/>
        <v>สาขาที่ 1กรกฎาคมจ่าย23.1</v>
      </c>
      <c r="L16" s="24" t="str">
        <f t="shared" si="10"/>
        <v>สาขาที่ 1สิงหาคมจ่าย23.1</v>
      </c>
      <c r="M16" s="24" t="str">
        <f t="shared" si="11"/>
        <v>สาขาที่ 1กันยายนจ่าย23.1</v>
      </c>
      <c r="N16" s="24" t="str">
        <f t="shared" si="12"/>
        <v>สาขาที่ 1จ่าย23.1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5"/>
        <v>0</v>
      </c>
      <c r="AI16" s="25"/>
    </row>
    <row r="17" spans="1:35" ht="24" x14ac:dyDescent="0.55000000000000004">
      <c r="A17" s="7"/>
      <c r="B17" s="24" t="str">
        <f t="shared" si="0"/>
        <v>สาขาที่ 1ตุลาคมจ่าย24</v>
      </c>
      <c r="C17" s="24" t="str">
        <f t="shared" si="1"/>
        <v>สาขาที่ 1พฤศจิกายนจ่าย24</v>
      </c>
      <c r="D17" s="24" t="str">
        <f t="shared" si="2"/>
        <v>สาขาที่ 1ธันวาคมจ่าย24</v>
      </c>
      <c r="E17" s="24" t="str">
        <f t="shared" si="3"/>
        <v>สาขาที่ 1มกราคมจ่าย24</v>
      </c>
      <c r="F17" s="24" t="str">
        <f t="shared" si="4"/>
        <v>สาขาที่ 1กุมภาพันธ์จ่าย24</v>
      </c>
      <c r="G17" s="24" t="str">
        <f t="shared" si="5"/>
        <v>สาขาที่ 1มีนาคมจ่าย24</v>
      </c>
      <c r="H17" s="24" t="str">
        <f t="shared" si="6"/>
        <v>สาขาที่ 1เมษายนจ่าย24</v>
      </c>
      <c r="I17" s="24" t="str">
        <f t="shared" si="7"/>
        <v>สาขาที่ 1พฤษภาคมจ่าย24</v>
      </c>
      <c r="J17" s="24" t="str">
        <f t="shared" si="8"/>
        <v>สาขาที่ 1มิถุนายนจ่าย24</v>
      </c>
      <c r="K17" s="24" t="str">
        <f t="shared" si="9"/>
        <v>สาขาที่ 1กรกฎาคมจ่าย24</v>
      </c>
      <c r="L17" s="24" t="str">
        <f t="shared" si="10"/>
        <v>สาขาที่ 1สิงหาคมจ่าย24</v>
      </c>
      <c r="M17" s="24" t="str">
        <f t="shared" si="11"/>
        <v>สาขาที่ 1กันยายนจ่าย24</v>
      </c>
      <c r="N17" s="24" t="str">
        <f t="shared" si="12"/>
        <v>สาขาที่ 1จ่าย24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5"/>
        <v>0</v>
      </c>
      <c r="AI17" s="25"/>
    </row>
    <row r="18" spans="1:35" ht="24" x14ac:dyDescent="0.55000000000000004">
      <c r="A18" s="7"/>
      <c r="B18" s="24" t="str">
        <f t="shared" si="0"/>
        <v>สาขาที่ 1ตุลาคมจ่าย24.1</v>
      </c>
      <c r="C18" s="24" t="str">
        <f t="shared" si="1"/>
        <v>สาขาที่ 1พฤศจิกายนจ่าย24.1</v>
      </c>
      <c r="D18" s="24" t="str">
        <f t="shared" si="2"/>
        <v>สาขาที่ 1ธันวาคมจ่าย24.1</v>
      </c>
      <c r="E18" s="24" t="str">
        <f t="shared" si="3"/>
        <v>สาขาที่ 1มกราคมจ่าย24.1</v>
      </c>
      <c r="F18" s="24" t="str">
        <f t="shared" si="4"/>
        <v>สาขาที่ 1กุมภาพันธ์จ่าย24.1</v>
      </c>
      <c r="G18" s="24" t="str">
        <f t="shared" si="5"/>
        <v>สาขาที่ 1มีนาคมจ่าย24.1</v>
      </c>
      <c r="H18" s="24" t="str">
        <f t="shared" si="6"/>
        <v>สาขาที่ 1เมษายนจ่าย24.1</v>
      </c>
      <c r="I18" s="24" t="str">
        <f t="shared" si="7"/>
        <v>สาขาที่ 1พฤษภาคมจ่าย24.1</v>
      </c>
      <c r="J18" s="24" t="str">
        <f t="shared" si="8"/>
        <v>สาขาที่ 1มิถุนายนจ่าย24.1</v>
      </c>
      <c r="K18" s="24" t="str">
        <f t="shared" si="9"/>
        <v>สาขาที่ 1กรกฎาคมจ่าย24.1</v>
      </c>
      <c r="L18" s="24" t="str">
        <f t="shared" si="10"/>
        <v>สาขาที่ 1สิงหาคมจ่าย24.1</v>
      </c>
      <c r="M18" s="24" t="str">
        <f t="shared" si="11"/>
        <v>สาขาที่ 1กันยายนจ่าย24.1</v>
      </c>
      <c r="N18" s="24" t="str">
        <f t="shared" si="12"/>
        <v>สาขาที่ 1จ่าย24.1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5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6">$A$3&amp;$B$5&amp;$B$6&amp;O20</f>
        <v>สาขาที่ 1ตุลาคมจ่าย31</v>
      </c>
      <c r="C20" s="24" t="str">
        <f t="shared" ref="C20:C28" si="17">$A$3&amp;$C$5&amp;$C$6&amp;O20</f>
        <v>สาขาที่ 1พฤศจิกายนจ่าย31</v>
      </c>
      <c r="D20" s="24" t="str">
        <f t="shared" ref="D20:D28" si="18">$A$3&amp;$D$5&amp;$D$6&amp;O20</f>
        <v>สาขาที่ 1ธันวาคมจ่าย31</v>
      </c>
      <c r="E20" s="24" t="str">
        <f t="shared" ref="E20:E28" si="19">$A$3&amp;$E$5&amp;$E$6&amp;O20</f>
        <v>สาขาที่ 1มกราคมจ่าย31</v>
      </c>
      <c r="F20" s="24" t="str">
        <f t="shared" ref="F20:F28" si="20">$A$3&amp;$F$5&amp;$F$6&amp;O20</f>
        <v>สาขาที่ 1กุมภาพันธ์จ่าย31</v>
      </c>
      <c r="G20" s="24" t="str">
        <f t="shared" ref="G20:G28" si="21">$A$3&amp;$G$5&amp;$G$6&amp;O20</f>
        <v>สาขาที่ 1มีนาคมจ่าย31</v>
      </c>
      <c r="H20" s="24" t="str">
        <f t="shared" ref="H20:H28" si="22">$A$3&amp;$H$5&amp;$H$6&amp;O20</f>
        <v>สาขาที่ 1เมษายนจ่าย31</v>
      </c>
      <c r="I20" s="24" t="str">
        <f t="shared" ref="I20:I28" si="23">$A$3&amp;$I$5&amp;$I$6&amp;O20</f>
        <v>สาขาที่ 1พฤษภาคมจ่าย31</v>
      </c>
      <c r="J20" s="24" t="str">
        <f t="shared" ref="J20:J28" si="24">$A$3&amp;$J$5&amp;$J$6&amp;O20</f>
        <v>สาขาที่ 1มิถุนายนจ่าย31</v>
      </c>
      <c r="K20" s="24" t="str">
        <f t="shared" ref="K20:K28" si="25">$A$3&amp;$K$5&amp;$K$6&amp;O20</f>
        <v>สาขาที่ 1กรกฎาคมจ่าย31</v>
      </c>
      <c r="L20" s="24" t="str">
        <f t="shared" ref="L20:L28" si="26">$A$3&amp;$L$5&amp;$L$6&amp;O20</f>
        <v>สาขาที่ 1สิงหาคมจ่าย31</v>
      </c>
      <c r="M20" s="24" t="str">
        <f t="shared" ref="M20:M28" si="27">$A$3&amp;$M$5&amp;$M$6&amp;O20</f>
        <v>สาขาที่ 1กันยายนจ่าย31</v>
      </c>
      <c r="N20" s="24" t="str">
        <f t="shared" ref="N20:N28" si="28">$A$3&amp;$N$6&amp;O20</f>
        <v>สาขาที่ 1จ่าย31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9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G28" si="30">Q20+AE20</f>
        <v>0</v>
      </c>
      <c r="AH20" s="68">
        <f t="shared" ref="AH20:AH28" si="31">R20+AF20</f>
        <v>0</v>
      </c>
      <c r="AI20" s="25"/>
    </row>
    <row r="21" spans="1:35" ht="24" x14ac:dyDescent="0.55000000000000004">
      <c r="A21" s="7"/>
      <c r="B21" s="24" t="str">
        <f t="shared" si="16"/>
        <v>สาขาที่ 1ตุลาคมจ่าย31.1</v>
      </c>
      <c r="C21" s="24" t="str">
        <f t="shared" si="17"/>
        <v>สาขาที่ 1พฤศจิกายนจ่าย31.1</v>
      </c>
      <c r="D21" s="24" t="str">
        <f t="shared" si="18"/>
        <v>สาขาที่ 1ธันวาคมจ่าย31.1</v>
      </c>
      <c r="E21" s="24" t="str">
        <f t="shared" si="19"/>
        <v>สาขาที่ 1มกราคมจ่าย31.1</v>
      </c>
      <c r="F21" s="24" t="str">
        <f t="shared" si="20"/>
        <v>สาขาที่ 1กุมภาพันธ์จ่าย31.1</v>
      </c>
      <c r="G21" s="24" t="str">
        <f t="shared" si="21"/>
        <v>สาขาที่ 1มีนาคมจ่าย31.1</v>
      </c>
      <c r="H21" s="24" t="str">
        <f t="shared" si="22"/>
        <v>สาขาที่ 1เมษายนจ่าย31.1</v>
      </c>
      <c r="I21" s="24" t="str">
        <f t="shared" si="23"/>
        <v>สาขาที่ 1พฤษภาคมจ่าย31.1</v>
      </c>
      <c r="J21" s="24" t="str">
        <f t="shared" si="24"/>
        <v>สาขาที่ 1มิถุนายนจ่าย31.1</v>
      </c>
      <c r="K21" s="24" t="str">
        <f t="shared" si="25"/>
        <v>สาขาที่ 1กรกฎาคมจ่าย31.1</v>
      </c>
      <c r="L21" s="24" t="str">
        <f t="shared" si="26"/>
        <v>สาขาที่ 1สิงหาคมจ่าย31.1</v>
      </c>
      <c r="M21" s="24" t="str">
        <f t="shared" si="27"/>
        <v>สาขาที่ 1กันยายนจ่าย31.1</v>
      </c>
      <c r="N21" s="24" t="str">
        <f t="shared" si="28"/>
        <v>สาขาที่ 1จ่าย31.1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9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30"/>
        <v>0</v>
      </c>
      <c r="AH21" s="68">
        <f t="shared" si="31"/>
        <v>0</v>
      </c>
      <c r="AI21" s="25"/>
    </row>
    <row r="22" spans="1:35" ht="24" x14ac:dyDescent="0.55000000000000004">
      <c r="A22" s="7"/>
      <c r="B22" s="24" t="str">
        <f t="shared" si="16"/>
        <v>สาขาที่ 1ตุลาคมจ่าย31.2</v>
      </c>
      <c r="C22" s="24" t="str">
        <f t="shared" si="17"/>
        <v>สาขาที่ 1พฤศจิกายนจ่าย31.2</v>
      </c>
      <c r="D22" s="24" t="str">
        <f t="shared" si="18"/>
        <v>สาขาที่ 1ธันวาคมจ่าย31.2</v>
      </c>
      <c r="E22" s="24" t="str">
        <f t="shared" si="19"/>
        <v>สาขาที่ 1มกราคมจ่าย31.2</v>
      </c>
      <c r="F22" s="24" t="str">
        <f t="shared" si="20"/>
        <v>สาขาที่ 1กุมภาพันธ์จ่าย31.2</v>
      </c>
      <c r="G22" s="24" t="str">
        <f t="shared" si="21"/>
        <v>สาขาที่ 1มีนาคมจ่าย31.2</v>
      </c>
      <c r="H22" s="24" t="str">
        <f t="shared" si="22"/>
        <v>สาขาที่ 1เมษายนจ่าย31.2</v>
      </c>
      <c r="I22" s="24" t="str">
        <f t="shared" si="23"/>
        <v>สาขาที่ 1พฤษภาคมจ่าย31.2</v>
      </c>
      <c r="J22" s="24" t="str">
        <f t="shared" si="24"/>
        <v>สาขาที่ 1มิถุนายนจ่าย31.2</v>
      </c>
      <c r="K22" s="24" t="str">
        <f t="shared" si="25"/>
        <v>สาขาที่ 1กรกฎาคมจ่าย31.2</v>
      </c>
      <c r="L22" s="24" t="str">
        <f t="shared" si="26"/>
        <v>สาขาที่ 1สิงหาคมจ่าย31.2</v>
      </c>
      <c r="M22" s="24" t="str">
        <f t="shared" si="27"/>
        <v>สาขาที่ 1กันยายนจ่าย31.2</v>
      </c>
      <c r="N22" s="24" t="str">
        <f t="shared" si="28"/>
        <v>สาขาที่ 1จ่าย31.2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9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30"/>
        <v>0</v>
      </c>
      <c r="AH22" s="68">
        <f t="shared" si="31"/>
        <v>0</v>
      </c>
      <c r="AI22" s="25"/>
    </row>
    <row r="23" spans="1:35" ht="24" x14ac:dyDescent="0.55000000000000004">
      <c r="A23" s="7"/>
      <c r="B23" s="24" t="str">
        <f t="shared" si="16"/>
        <v>สาขาที่ 1ตุลาคมจ่าย32</v>
      </c>
      <c r="C23" s="24" t="str">
        <f t="shared" si="17"/>
        <v>สาขาที่ 1พฤศจิกายนจ่าย32</v>
      </c>
      <c r="D23" s="24" t="str">
        <f t="shared" si="18"/>
        <v>สาขาที่ 1ธันวาคมจ่าย32</v>
      </c>
      <c r="E23" s="24" t="str">
        <f t="shared" si="19"/>
        <v>สาขาที่ 1มกราคมจ่าย32</v>
      </c>
      <c r="F23" s="24" t="str">
        <f t="shared" si="20"/>
        <v>สาขาที่ 1กุมภาพันธ์จ่าย32</v>
      </c>
      <c r="G23" s="24" t="str">
        <f t="shared" si="21"/>
        <v>สาขาที่ 1มีนาคมจ่าย32</v>
      </c>
      <c r="H23" s="24" t="str">
        <f t="shared" si="22"/>
        <v>สาขาที่ 1เมษายนจ่าย32</v>
      </c>
      <c r="I23" s="24" t="str">
        <f t="shared" si="23"/>
        <v>สาขาที่ 1พฤษภาคมจ่าย32</v>
      </c>
      <c r="J23" s="24" t="str">
        <f t="shared" si="24"/>
        <v>สาขาที่ 1มิถุนายนจ่าย32</v>
      </c>
      <c r="K23" s="24" t="str">
        <f t="shared" si="25"/>
        <v>สาขาที่ 1กรกฎาคมจ่าย32</v>
      </c>
      <c r="L23" s="24" t="str">
        <f t="shared" si="26"/>
        <v>สาขาที่ 1สิงหาคมจ่าย32</v>
      </c>
      <c r="M23" s="24" t="str">
        <f t="shared" si="27"/>
        <v>สาขาที่ 1กันยายนจ่าย32</v>
      </c>
      <c r="N23" s="24" t="str">
        <f t="shared" si="28"/>
        <v>สาขาที่ 1จ่าย32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9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30"/>
        <v>0</v>
      </c>
      <c r="AH23" s="68">
        <f t="shared" si="31"/>
        <v>0</v>
      </c>
      <c r="AI23" s="25"/>
    </row>
    <row r="24" spans="1:35" ht="24" x14ac:dyDescent="0.55000000000000004">
      <c r="A24" s="7"/>
      <c r="B24" s="24" t="str">
        <f t="shared" si="16"/>
        <v>สาขาที่ 1ตุลาคมจ่าย32.1</v>
      </c>
      <c r="C24" s="24" t="str">
        <f t="shared" si="17"/>
        <v>สาขาที่ 1พฤศจิกายนจ่าย32.1</v>
      </c>
      <c r="D24" s="24" t="str">
        <f t="shared" si="18"/>
        <v>สาขาที่ 1ธันวาคมจ่าย32.1</v>
      </c>
      <c r="E24" s="24" t="str">
        <f t="shared" si="19"/>
        <v>สาขาที่ 1มกราคมจ่าย32.1</v>
      </c>
      <c r="F24" s="24" t="str">
        <f t="shared" si="20"/>
        <v>สาขาที่ 1กุมภาพันธ์จ่าย32.1</v>
      </c>
      <c r="G24" s="24" t="str">
        <f t="shared" si="21"/>
        <v>สาขาที่ 1มีนาคมจ่าย32.1</v>
      </c>
      <c r="H24" s="24" t="str">
        <f t="shared" si="22"/>
        <v>สาขาที่ 1เมษายนจ่าย32.1</v>
      </c>
      <c r="I24" s="24" t="str">
        <f t="shared" si="23"/>
        <v>สาขาที่ 1พฤษภาคมจ่าย32.1</v>
      </c>
      <c r="J24" s="24" t="str">
        <f t="shared" si="24"/>
        <v>สาขาที่ 1มิถุนายนจ่าย32.1</v>
      </c>
      <c r="K24" s="24" t="str">
        <f t="shared" si="25"/>
        <v>สาขาที่ 1กรกฎาคมจ่าย32.1</v>
      </c>
      <c r="L24" s="24" t="str">
        <f t="shared" si="26"/>
        <v>สาขาที่ 1สิงหาคมจ่าย32.1</v>
      </c>
      <c r="M24" s="24" t="str">
        <f t="shared" si="27"/>
        <v>สาขาที่ 1กันยายนจ่าย32.1</v>
      </c>
      <c r="N24" s="24" t="str">
        <f t="shared" si="28"/>
        <v>สาขาที่ 1จ่าย32.1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9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30"/>
        <v>0</v>
      </c>
      <c r="AH24" s="68">
        <f t="shared" si="31"/>
        <v>0</v>
      </c>
      <c r="AI24" s="25"/>
    </row>
    <row r="25" spans="1:35" ht="24" x14ac:dyDescent="0.55000000000000004">
      <c r="A25" s="7"/>
      <c r="B25" s="24" t="str">
        <f t="shared" si="16"/>
        <v>สาขาที่ 1ตุลาคมจ่าย32.2</v>
      </c>
      <c r="C25" s="24" t="str">
        <f t="shared" si="17"/>
        <v>สาขาที่ 1พฤศจิกายนจ่าย32.2</v>
      </c>
      <c r="D25" s="24" t="str">
        <f t="shared" si="18"/>
        <v>สาขาที่ 1ธันวาคมจ่าย32.2</v>
      </c>
      <c r="E25" s="24" t="str">
        <f t="shared" si="19"/>
        <v>สาขาที่ 1มกราคมจ่าย32.2</v>
      </c>
      <c r="F25" s="24" t="str">
        <f t="shared" si="20"/>
        <v>สาขาที่ 1กุมภาพันธ์จ่าย32.2</v>
      </c>
      <c r="G25" s="24" t="str">
        <f t="shared" si="21"/>
        <v>สาขาที่ 1มีนาคมจ่าย32.2</v>
      </c>
      <c r="H25" s="24" t="str">
        <f t="shared" si="22"/>
        <v>สาขาที่ 1เมษายนจ่าย32.2</v>
      </c>
      <c r="I25" s="24" t="str">
        <f t="shared" si="23"/>
        <v>สาขาที่ 1พฤษภาคมจ่าย32.2</v>
      </c>
      <c r="J25" s="24" t="str">
        <f t="shared" si="24"/>
        <v>สาขาที่ 1มิถุนายนจ่าย32.2</v>
      </c>
      <c r="K25" s="24" t="str">
        <f t="shared" si="25"/>
        <v>สาขาที่ 1กรกฎาคมจ่าย32.2</v>
      </c>
      <c r="L25" s="24" t="str">
        <f t="shared" si="26"/>
        <v>สาขาที่ 1สิงหาคมจ่าย32.2</v>
      </c>
      <c r="M25" s="24" t="str">
        <f t="shared" si="27"/>
        <v>สาขาที่ 1กันยายนจ่าย32.2</v>
      </c>
      <c r="N25" s="24" t="str">
        <f t="shared" si="28"/>
        <v>สาขาที่ 1จ่าย32.2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9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30"/>
        <v>0</v>
      </c>
      <c r="AH25" s="68">
        <f t="shared" si="31"/>
        <v>0</v>
      </c>
      <c r="AI25" s="25"/>
    </row>
    <row r="26" spans="1:35" ht="24" x14ac:dyDescent="0.55000000000000004">
      <c r="A26" s="7"/>
      <c r="B26" s="24" t="str">
        <f t="shared" si="16"/>
        <v>สาขาที่ 1ตุลาคมจ่าย33</v>
      </c>
      <c r="C26" s="24" t="str">
        <f t="shared" si="17"/>
        <v>สาขาที่ 1พฤศจิกายนจ่าย33</v>
      </c>
      <c r="D26" s="24" t="str">
        <f t="shared" si="18"/>
        <v>สาขาที่ 1ธันวาคมจ่าย33</v>
      </c>
      <c r="E26" s="24" t="str">
        <f t="shared" si="19"/>
        <v>สาขาที่ 1มกราคมจ่าย33</v>
      </c>
      <c r="F26" s="24" t="str">
        <f t="shared" si="20"/>
        <v>สาขาที่ 1กุมภาพันธ์จ่าย33</v>
      </c>
      <c r="G26" s="24" t="str">
        <f t="shared" si="21"/>
        <v>สาขาที่ 1มีนาคมจ่าย33</v>
      </c>
      <c r="H26" s="24" t="str">
        <f t="shared" si="22"/>
        <v>สาขาที่ 1เมษายนจ่าย33</v>
      </c>
      <c r="I26" s="24" t="str">
        <f t="shared" si="23"/>
        <v>สาขาที่ 1พฤษภาคมจ่าย33</v>
      </c>
      <c r="J26" s="24" t="str">
        <f t="shared" si="24"/>
        <v>สาขาที่ 1มิถุนายนจ่าย33</v>
      </c>
      <c r="K26" s="24" t="str">
        <f t="shared" si="25"/>
        <v>สาขาที่ 1กรกฎาคมจ่าย33</v>
      </c>
      <c r="L26" s="24" t="str">
        <f t="shared" si="26"/>
        <v>สาขาที่ 1สิงหาคมจ่าย33</v>
      </c>
      <c r="M26" s="24" t="str">
        <f t="shared" si="27"/>
        <v>สาขาที่ 1กันยายนจ่าย33</v>
      </c>
      <c r="N26" s="24" t="str">
        <f t="shared" si="28"/>
        <v>สาขาที่ 1จ่าย33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9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30"/>
        <v>0</v>
      </c>
      <c r="AH26" s="68">
        <f t="shared" si="31"/>
        <v>0</v>
      </c>
      <c r="AI26" s="25"/>
    </row>
    <row r="27" spans="1:35" ht="24" x14ac:dyDescent="0.55000000000000004">
      <c r="A27" s="7"/>
      <c r="B27" s="24" t="str">
        <f t="shared" si="16"/>
        <v>สาขาที่ 1ตุลาคมจ่าย33.1</v>
      </c>
      <c r="C27" s="24" t="str">
        <f t="shared" si="17"/>
        <v>สาขาที่ 1พฤศจิกายนจ่าย33.1</v>
      </c>
      <c r="D27" s="24" t="str">
        <f t="shared" si="18"/>
        <v>สาขาที่ 1ธันวาคมจ่าย33.1</v>
      </c>
      <c r="E27" s="24" t="str">
        <f t="shared" si="19"/>
        <v>สาขาที่ 1มกราคมจ่าย33.1</v>
      </c>
      <c r="F27" s="24" t="str">
        <f t="shared" si="20"/>
        <v>สาขาที่ 1กุมภาพันธ์จ่าย33.1</v>
      </c>
      <c r="G27" s="24" t="str">
        <f t="shared" si="21"/>
        <v>สาขาที่ 1มีนาคมจ่าย33.1</v>
      </c>
      <c r="H27" s="24" t="str">
        <f t="shared" si="22"/>
        <v>สาขาที่ 1เมษายนจ่าย33.1</v>
      </c>
      <c r="I27" s="24" t="str">
        <f t="shared" si="23"/>
        <v>สาขาที่ 1พฤษภาคมจ่าย33.1</v>
      </c>
      <c r="J27" s="24" t="str">
        <f t="shared" si="24"/>
        <v>สาขาที่ 1มิถุนายนจ่าย33.1</v>
      </c>
      <c r="K27" s="24" t="str">
        <f t="shared" si="25"/>
        <v>สาขาที่ 1กรกฎาคมจ่าย33.1</v>
      </c>
      <c r="L27" s="24" t="str">
        <f t="shared" si="26"/>
        <v>สาขาที่ 1สิงหาคมจ่าย33.1</v>
      </c>
      <c r="M27" s="24" t="str">
        <f t="shared" si="27"/>
        <v>สาขาที่ 1กันยายนจ่าย33.1</v>
      </c>
      <c r="N27" s="24" t="str">
        <f t="shared" si="28"/>
        <v>สาขาที่ 1จ่าย33.1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9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30"/>
        <v>0</v>
      </c>
      <c r="AH27" s="68">
        <f t="shared" si="31"/>
        <v>0</v>
      </c>
      <c r="AI27" s="25"/>
    </row>
    <row r="28" spans="1:35" ht="24" x14ac:dyDescent="0.55000000000000004">
      <c r="A28" s="7"/>
      <c r="B28" s="24" t="str">
        <f t="shared" si="16"/>
        <v>สาขาที่ 1ตุลาคมจ่าย33.2</v>
      </c>
      <c r="C28" s="24" t="str">
        <f t="shared" si="17"/>
        <v>สาขาที่ 1พฤศจิกายนจ่าย33.2</v>
      </c>
      <c r="D28" s="24" t="str">
        <f t="shared" si="18"/>
        <v>สาขาที่ 1ธันวาคมจ่าย33.2</v>
      </c>
      <c r="E28" s="24" t="str">
        <f t="shared" si="19"/>
        <v>สาขาที่ 1มกราคมจ่าย33.2</v>
      </c>
      <c r="F28" s="24" t="str">
        <f t="shared" si="20"/>
        <v>สาขาที่ 1กุมภาพันธ์จ่าย33.2</v>
      </c>
      <c r="G28" s="24" t="str">
        <f t="shared" si="21"/>
        <v>สาขาที่ 1มีนาคมจ่าย33.2</v>
      </c>
      <c r="H28" s="24" t="str">
        <f t="shared" si="22"/>
        <v>สาขาที่ 1เมษายนจ่าย33.2</v>
      </c>
      <c r="I28" s="24" t="str">
        <f t="shared" si="23"/>
        <v>สาขาที่ 1พฤษภาคมจ่าย33.2</v>
      </c>
      <c r="J28" s="24" t="str">
        <f t="shared" si="24"/>
        <v>สาขาที่ 1มิถุนายนจ่าย33.2</v>
      </c>
      <c r="K28" s="24" t="str">
        <f t="shared" si="25"/>
        <v>สาขาที่ 1กรกฎาคมจ่าย33.2</v>
      </c>
      <c r="L28" s="24" t="str">
        <f t="shared" si="26"/>
        <v>สาขาที่ 1สิงหาคมจ่าย33.2</v>
      </c>
      <c r="M28" s="24" t="str">
        <f t="shared" si="27"/>
        <v>สาขาที่ 1กันยายนจ่าย33.2</v>
      </c>
      <c r="N28" s="24" t="str">
        <f t="shared" si="28"/>
        <v>สาขาที่ 1จ่าย33.2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9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30"/>
        <v>0</v>
      </c>
      <c r="AH28" s="68">
        <f t="shared" si="31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2">$A$3&amp;$B$5&amp;$B$6&amp;O30</f>
        <v>สาขาที่ 1ตุลาคมจ่าย41</v>
      </c>
      <c r="C30" s="24" t="str">
        <f t="shared" ref="C30:C35" si="33">$A$3&amp;$C$5&amp;$C$6&amp;O30</f>
        <v>สาขาที่ 1พฤศจิกายนจ่าย41</v>
      </c>
      <c r="D30" s="24" t="str">
        <f t="shared" ref="D30:D35" si="34">$A$3&amp;$D$5&amp;$D$6&amp;O30</f>
        <v>สาขาที่ 1ธันวาคมจ่าย41</v>
      </c>
      <c r="E30" s="24" t="str">
        <f t="shared" ref="E30:E35" si="35">$A$3&amp;$E$5&amp;$E$6&amp;O30</f>
        <v>สาขาที่ 1มกราคมจ่าย41</v>
      </c>
      <c r="F30" s="24" t="str">
        <f t="shared" ref="F30:F35" si="36">$A$3&amp;$F$5&amp;$F$6&amp;O30</f>
        <v>สาขาที่ 1กุมภาพันธ์จ่าย41</v>
      </c>
      <c r="G30" s="24" t="str">
        <f t="shared" ref="G30:G35" si="37">$A$3&amp;$G$5&amp;$G$6&amp;O30</f>
        <v>สาขาที่ 1มีนาคมจ่าย41</v>
      </c>
      <c r="H30" s="24" t="str">
        <f t="shared" ref="H30:H35" si="38">$A$3&amp;$H$5&amp;$H$6&amp;O30</f>
        <v>สาขาที่ 1เมษายนจ่าย41</v>
      </c>
      <c r="I30" s="24" t="str">
        <f t="shared" ref="I30:I35" si="39">$A$3&amp;$I$5&amp;$I$6&amp;O30</f>
        <v>สาขาที่ 1พฤษภาคมจ่าย41</v>
      </c>
      <c r="J30" s="24" t="str">
        <f t="shared" ref="J30:J35" si="40">$A$3&amp;$J$5&amp;$J$6&amp;O30</f>
        <v>สาขาที่ 1มิถุนายนจ่าย41</v>
      </c>
      <c r="K30" s="24" t="str">
        <f t="shared" ref="K30:K35" si="41">$A$3&amp;$K$5&amp;$K$6&amp;O30</f>
        <v>สาขาที่ 1กรกฎาคมจ่าย41</v>
      </c>
      <c r="L30" s="24" t="str">
        <f t="shared" ref="L30:L35" si="42">$A$3&amp;$L$5&amp;$L$6&amp;O30</f>
        <v>สาขาที่ 1สิงหาคมจ่าย41</v>
      </c>
      <c r="M30" s="24" t="str">
        <f t="shared" ref="M30:M35" si="43">$A$3&amp;$M$5&amp;$M$6&amp;O30</f>
        <v>สาขาที่ 1กันยายนจ่าย41</v>
      </c>
      <c r="N30" s="24" t="str">
        <f t="shared" ref="N30:N35" si="44">$A$3&amp;$N$6&amp;O30</f>
        <v>สาขาที่ 1จ่าย41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5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G35" si="46">Q30+AE30</f>
        <v>0</v>
      </c>
      <c r="AH30" s="68">
        <f t="shared" ref="AH30:AH35" si="47">R30+AF30</f>
        <v>0</v>
      </c>
      <c r="AI30" s="25"/>
    </row>
    <row r="31" spans="1:35" ht="24" x14ac:dyDescent="0.55000000000000004">
      <c r="A31" s="7"/>
      <c r="B31" s="24" t="str">
        <f t="shared" si="32"/>
        <v>สาขาที่ 1ตุลาคมจ่าย41.1</v>
      </c>
      <c r="C31" s="24" t="str">
        <f t="shared" si="33"/>
        <v>สาขาที่ 1พฤศจิกายนจ่าย41.1</v>
      </c>
      <c r="D31" s="24" t="str">
        <f t="shared" si="34"/>
        <v>สาขาที่ 1ธันวาคมจ่าย41.1</v>
      </c>
      <c r="E31" s="24" t="str">
        <f t="shared" si="35"/>
        <v>สาขาที่ 1มกราคมจ่าย41.1</v>
      </c>
      <c r="F31" s="24" t="str">
        <f t="shared" si="36"/>
        <v>สาขาที่ 1กุมภาพันธ์จ่าย41.1</v>
      </c>
      <c r="G31" s="24" t="str">
        <f t="shared" si="37"/>
        <v>สาขาที่ 1มีนาคมจ่าย41.1</v>
      </c>
      <c r="H31" s="24" t="str">
        <f t="shared" si="38"/>
        <v>สาขาที่ 1เมษายนจ่าย41.1</v>
      </c>
      <c r="I31" s="24" t="str">
        <f t="shared" si="39"/>
        <v>สาขาที่ 1พฤษภาคมจ่าย41.1</v>
      </c>
      <c r="J31" s="24" t="str">
        <f t="shared" si="40"/>
        <v>สาขาที่ 1มิถุนายนจ่าย41.1</v>
      </c>
      <c r="K31" s="24" t="str">
        <f t="shared" si="41"/>
        <v>สาขาที่ 1กรกฎาคมจ่าย41.1</v>
      </c>
      <c r="L31" s="24" t="str">
        <f t="shared" si="42"/>
        <v>สาขาที่ 1สิงหาคมจ่าย41.1</v>
      </c>
      <c r="M31" s="24" t="str">
        <f t="shared" si="43"/>
        <v>สาขาที่ 1กันยายนจ่าย41.1</v>
      </c>
      <c r="N31" s="24" t="str">
        <f t="shared" si="44"/>
        <v>สาขาที่ 1จ่าย41.1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5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6"/>
        <v>0</v>
      </c>
      <c r="AH31" s="68">
        <f t="shared" si="47"/>
        <v>0</v>
      </c>
      <c r="AI31" s="25"/>
    </row>
    <row r="32" spans="1:35" ht="24" x14ac:dyDescent="0.55000000000000004">
      <c r="A32" s="7"/>
      <c r="B32" s="24" t="str">
        <f t="shared" si="32"/>
        <v>สาขาที่ 1ตุลาคมจ่าย42</v>
      </c>
      <c r="C32" s="24" t="str">
        <f t="shared" si="33"/>
        <v>สาขาที่ 1พฤศจิกายนจ่าย42</v>
      </c>
      <c r="D32" s="24" t="str">
        <f t="shared" si="34"/>
        <v>สาขาที่ 1ธันวาคมจ่าย42</v>
      </c>
      <c r="E32" s="24" t="str">
        <f t="shared" si="35"/>
        <v>สาขาที่ 1มกราคมจ่าย42</v>
      </c>
      <c r="F32" s="24" t="str">
        <f t="shared" si="36"/>
        <v>สาขาที่ 1กุมภาพันธ์จ่าย42</v>
      </c>
      <c r="G32" s="24" t="str">
        <f t="shared" si="37"/>
        <v>สาขาที่ 1มีนาคมจ่าย42</v>
      </c>
      <c r="H32" s="24" t="str">
        <f t="shared" si="38"/>
        <v>สาขาที่ 1เมษายนจ่าย42</v>
      </c>
      <c r="I32" s="24" t="str">
        <f t="shared" si="39"/>
        <v>สาขาที่ 1พฤษภาคมจ่าย42</v>
      </c>
      <c r="J32" s="24" t="str">
        <f t="shared" si="40"/>
        <v>สาขาที่ 1มิถุนายนจ่าย42</v>
      </c>
      <c r="K32" s="24" t="str">
        <f t="shared" si="41"/>
        <v>สาขาที่ 1กรกฎาคมจ่าย42</v>
      </c>
      <c r="L32" s="24" t="str">
        <f t="shared" si="42"/>
        <v>สาขาที่ 1สิงหาคมจ่าย42</v>
      </c>
      <c r="M32" s="24" t="str">
        <f t="shared" si="43"/>
        <v>สาขาที่ 1กันยายนจ่าย42</v>
      </c>
      <c r="N32" s="24" t="str">
        <f t="shared" si="44"/>
        <v>สาขาที่ 1จ่าย42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5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6"/>
        <v>0</v>
      </c>
      <c r="AH32" s="68">
        <f t="shared" si="47"/>
        <v>0</v>
      </c>
      <c r="AI32" s="25"/>
    </row>
    <row r="33" spans="1:35" ht="24" x14ac:dyDescent="0.55000000000000004">
      <c r="A33" s="7"/>
      <c r="B33" s="24" t="str">
        <f t="shared" si="32"/>
        <v>สาขาที่ 1ตุลาคมจ่าย42.1</v>
      </c>
      <c r="C33" s="24" t="str">
        <f t="shared" si="33"/>
        <v>สาขาที่ 1พฤศจิกายนจ่าย42.1</v>
      </c>
      <c r="D33" s="24" t="str">
        <f t="shared" si="34"/>
        <v>สาขาที่ 1ธันวาคมจ่าย42.1</v>
      </c>
      <c r="E33" s="24" t="str">
        <f t="shared" si="35"/>
        <v>สาขาที่ 1มกราคมจ่าย42.1</v>
      </c>
      <c r="F33" s="24" t="str">
        <f t="shared" si="36"/>
        <v>สาขาที่ 1กุมภาพันธ์จ่าย42.1</v>
      </c>
      <c r="G33" s="24" t="str">
        <f t="shared" si="37"/>
        <v>สาขาที่ 1มีนาคมจ่าย42.1</v>
      </c>
      <c r="H33" s="24" t="str">
        <f t="shared" si="38"/>
        <v>สาขาที่ 1เมษายนจ่าย42.1</v>
      </c>
      <c r="I33" s="24" t="str">
        <f t="shared" si="39"/>
        <v>สาขาที่ 1พฤษภาคมจ่าย42.1</v>
      </c>
      <c r="J33" s="24" t="str">
        <f t="shared" si="40"/>
        <v>สาขาที่ 1มิถุนายนจ่าย42.1</v>
      </c>
      <c r="K33" s="24" t="str">
        <f t="shared" si="41"/>
        <v>สาขาที่ 1กรกฎาคมจ่าย42.1</v>
      </c>
      <c r="L33" s="24" t="str">
        <f t="shared" si="42"/>
        <v>สาขาที่ 1สิงหาคมจ่าย42.1</v>
      </c>
      <c r="M33" s="24" t="str">
        <f t="shared" si="43"/>
        <v>สาขาที่ 1กันยายนจ่าย42.1</v>
      </c>
      <c r="N33" s="24" t="str">
        <f t="shared" si="44"/>
        <v>สาขาที่ 1จ่าย42.1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5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6"/>
        <v>0</v>
      </c>
      <c r="AH33" s="68">
        <f t="shared" si="47"/>
        <v>0</v>
      </c>
      <c r="AI33" s="25"/>
    </row>
    <row r="34" spans="1:35" ht="24" x14ac:dyDescent="0.55000000000000004">
      <c r="A34" s="7"/>
      <c r="B34" s="24" t="str">
        <f t="shared" si="32"/>
        <v>สาขาที่ 1ตุลาคมจ่าย43</v>
      </c>
      <c r="C34" s="24" t="str">
        <f t="shared" si="33"/>
        <v>สาขาที่ 1พฤศจิกายนจ่าย43</v>
      </c>
      <c r="D34" s="24" t="str">
        <f t="shared" si="34"/>
        <v>สาขาที่ 1ธันวาคมจ่าย43</v>
      </c>
      <c r="E34" s="24" t="str">
        <f t="shared" si="35"/>
        <v>สาขาที่ 1มกราคมจ่าย43</v>
      </c>
      <c r="F34" s="24" t="str">
        <f t="shared" si="36"/>
        <v>สาขาที่ 1กุมภาพันธ์จ่าย43</v>
      </c>
      <c r="G34" s="24" t="str">
        <f t="shared" si="37"/>
        <v>สาขาที่ 1มีนาคมจ่าย43</v>
      </c>
      <c r="H34" s="24" t="str">
        <f t="shared" si="38"/>
        <v>สาขาที่ 1เมษายนจ่าย43</v>
      </c>
      <c r="I34" s="24" t="str">
        <f t="shared" si="39"/>
        <v>สาขาที่ 1พฤษภาคมจ่าย43</v>
      </c>
      <c r="J34" s="24" t="str">
        <f t="shared" si="40"/>
        <v>สาขาที่ 1มิถุนายนจ่าย43</v>
      </c>
      <c r="K34" s="24" t="str">
        <f t="shared" si="41"/>
        <v>สาขาที่ 1กรกฎาคมจ่าย43</v>
      </c>
      <c r="L34" s="24" t="str">
        <f t="shared" si="42"/>
        <v>สาขาที่ 1สิงหาคมจ่าย43</v>
      </c>
      <c r="M34" s="24" t="str">
        <f t="shared" si="43"/>
        <v>สาขาที่ 1กันยายนจ่าย43</v>
      </c>
      <c r="N34" s="24" t="str">
        <f t="shared" si="44"/>
        <v>สาขาที่ 1จ่าย43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5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6"/>
        <v>0</v>
      </c>
      <c r="AH34" s="68">
        <f t="shared" si="47"/>
        <v>0</v>
      </c>
      <c r="AI34" s="25"/>
    </row>
    <row r="35" spans="1:35" ht="24" x14ac:dyDescent="0.55000000000000004">
      <c r="A35" s="7"/>
      <c r="B35" s="24" t="str">
        <f t="shared" si="32"/>
        <v>สาขาที่ 1ตุลาคมจ่าย43.1</v>
      </c>
      <c r="C35" s="24" t="str">
        <f t="shared" si="33"/>
        <v>สาขาที่ 1พฤศจิกายนจ่าย43.1</v>
      </c>
      <c r="D35" s="24" t="str">
        <f t="shared" si="34"/>
        <v>สาขาที่ 1ธันวาคมจ่าย43.1</v>
      </c>
      <c r="E35" s="24" t="str">
        <f t="shared" si="35"/>
        <v>สาขาที่ 1มกราคมจ่าย43.1</v>
      </c>
      <c r="F35" s="24" t="str">
        <f t="shared" si="36"/>
        <v>สาขาที่ 1กุมภาพันธ์จ่าย43.1</v>
      </c>
      <c r="G35" s="24" t="str">
        <f t="shared" si="37"/>
        <v>สาขาที่ 1มีนาคมจ่าย43.1</v>
      </c>
      <c r="H35" s="24" t="str">
        <f t="shared" si="38"/>
        <v>สาขาที่ 1เมษายนจ่าย43.1</v>
      </c>
      <c r="I35" s="24" t="str">
        <f t="shared" si="39"/>
        <v>สาขาที่ 1พฤษภาคมจ่าย43.1</v>
      </c>
      <c r="J35" s="24" t="str">
        <f t="shared" si="40"/>
        <v>สาขาที่ 1มิถุนายนจ่าย43.1</v>
      </c>
      <c r="K35" s="24" t="str">
        <f t="shared" si="41"/>
        <v>สาขาที่ 1กรกฎาคมจ่าย43.1</v>
      </c>
      <c r="L35" s="24" t="str">
        <f t="shared" si="42"/>
        <v>สาขาที่ 1สิงหาคมจ่าย43.1</v>
      </c>
      <c r="M35" s="24" t="str">
        <f t="shared" si="43"/>
        <v>สาขาที่ 1กันยายนจ่าย43.1</v>
      </c>
      <c r="N35" s="24" t="str">
        <f t="shared" si="44"/>
        <v>สาขาที่ 1จ่าย43.1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5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6"/>
        <v>0</v>
      </c>
      <c r="AH35" s="68">
        <f t="shared" si="47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8">$A$3&amp;$B$5&amp;$B$6&amp;O37</f>
        <v>สาขาที่ 1ตุลาคมจ่าย51</v>
      </c>
      <c r="C37" s="24" t="str">
        <f t="shared" ref="C37:C48" si="49">$A$3&amp;$C$5&amp;$C$6&amp;O37</f>
        <v>สาขาที่ 1พฤศจิกายนจ่าย51</v>
      </c>
      <c r="D37" s="24" t="str">
        <f t="shared" ref="D37:D48" si="50">$A$3&amp;$D$5&amp;$D$6&amp;O37</f>
        <v>สาขาที่ 1ธันวาคมจ่าย51</v>
      </c>
      <c r="E37" s="24" t="str">
        <f t="shared" ref="E37:E48" si="51">$A$3&amp;$E$5&amp;$E$6&amp;O37</f>
        <v>สาขาที่ 1มกราคมจ่าย51</v>
      </c>
      <c r="F37" s="24" t="str">
        <f t="shared" ref="F37:F48" si="52">$A$3&amp;$F$5&amp;$F$6&amp;O37</f>
        <v>สาขาที่ 1กุมภาพันธ์จ่าย51</v>
      </c>
      <c r="G37" s="24" t="str">
        <f t="shared" ref="G37:G48" si="53">$A$3&amp;$G$5&amp;$G$6&amp;O37</f>
        <v>สาขาที่ 1มีนาคมจ่าย51</v>
      </c>
      <c r="H37" s="24" t="str">
        <f t="shared" ref="H37:H48" si="54">$A$3&amp;$H$5&amp;$H$6&amp;O37</f>
        <v>สาขาที่ 1เมษายนจ่าย51</v>
      </c>
      <c r="I37" s="24" t="str">
        <f t="shared" ref="I37:I48" si="55">$A$3&amp;$I$5&amp;$I$6&amp;O37</f>
        <v>สาขาที่ 1พฤษภาคมจ่าย51</v>
      </c>
      <c r="J37" s="24" t="str">
        <f t="shared" ref="J37:J48" si="56">$A$3&amp;$J$5&amp;$J$6&amp;O37</f>
        <v>สาขาที่ 1มิถุนายนจ่าย51</v>
      </c>
      <c r="K37" s="24" t="str">
        <f t="shared" ref="K37:K48" si="57">$A$3&amp;$K$5&amp;$K$6&amp;O37</f>
        <v>สาขาที่ 1กรกฎาคมจ่าย51</v>
      </c>
      <c r="L37" s="24" t="str">
        <f t="shared" ref="L37:L48" si="58">$A$3&amp;$L$5&amp;$L$6&amp;O37</f>
        <v>สาขาที่ 1สิงหาคมจ่าย51</v>
      </c>
      <c r="M37" s="24" t="str">
        <f t="shared" ref="M37:M48" si="59">$A$3&amp;$M$5&amp;$M$6&amp;O37</f>
        <v>สาขาที่ 1กันยายนจ่าย51</v>
      </c>
      <c r="N37" s="24" t="str">
        <f t="shared" ref="N37:N48" si="60">$A$3&amp;$N$6&amp;O37</f>
        <v>สาขาที่ 1จ่าย51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61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G48" si="62">Q37+AE37</f>
        <v>0</v>
      </c>
      <c r="AH37" s="68">
        <f t="shared" ref="AH37:AH48" si="63">R37+AF37</f>
        <v>0</v>
      </c>
      <c r="AI37" s="25"/>
    </row>
    <row r="38" spans="1:35" ht="24" x14ac:dyDescent="0.55000000000000004">
      <c r="A38" s="7"/>
      <c r="B38" s="24" t="str">
        <f t="shared" si="48"/>
        <v>สาขาที่ 1ตุลาคมจ่าย51.1</v>
      </c>
      <c r="C38" s="24" t="str">
        <f t="shared" si="49"/>
        <v>สาขาที่ 1พฤศจิกายนจ่าย51.1</v>
      </c>
      <c r="D38" s="24" t="str">
        <f t="shared" si="50"/>
        <v>สาขาที่ 1ธันวาคมจ่าย51.1</v>
      </c>
      <c r="E38" s="24" t="str">
        <f t="shared" si="51"/>
        <v>สาขาที่ 1มกราคมจ่าย51.1</v>
      </c>
      <c r="F38" s="24" t="str">
        <f t="shared" si="52"/>
        <v>สาขาที่ 1กุมภาพันธ์จ่าย51.1</v>
      </c>
      <c r="G38" s="24" t="str">
        <f t="shared" si="53"/>
        <v>สาขาที่ 1มีนาคมจ่าย51.1</v>
      </c>
      <c r="H38" s="24" t="str">
        <f t="shared" si="54"/>
        <v>สาขาที่ 1เมษายนจ่าย51.1</v>
      </c>
      <c r="I38" s="24" t="str">
        <f t="shared" si="55"/>
        <v>สาขาที่ 1พฤษภาคมจ่าย51.1</v>
      </c>
      <c r="J38" s="24" t="str">
        <f t="shared" si="56"/>
        <v>สาขาที่ 1มิถุนายนจ่าย51.1</v>
      </c>
      <c r="K38" s="24" t="str">
        <f t="shared" si="57"/>
        <v>สาขาที่ 1กรกฎาคมจ่าย51.1</v>
      </c>
      <c r="L38" s="24" t="str">
        <f t="shared" si="58"/>
        <v>สาขาที่ 1สิงหาคมจ่าย51.1</v>
      </c>
      <c r="M38" s="24" t="str">
        <f t="shared" si="59"/>
        <v>สาขาที่ 1กันยายนจ่าย51.1</v>
      </c>
      <c r="N38" s="24" t="str">
        <f t="shared" si="60"/>
        <v>สาขาที่ 1จ่าย51.1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61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62"/>
        <v>0</v>
      </c>
      <c r="AH38" s="68">
        <f t="shared" si="63"/>
        <v>0</v>
      </c>
      <c r="AI38" s="25"/>
    </row>
    <row r="39" spans="1:35" ht="24" x14ac:dyDescent="0.55000000000000004">
      <c r="A39" s="7"/>
      <c r="B39" s="24" t="str">
        <f t="shared" si="48"/>
        <v>สาขาที่ 1ตุลาคมจ่าย51.2</v>
      </c>
      <c r="C39" s="24" t="str">
        <f t="shared" si="49"/>
        <v>สาขาที่ 1พฤศจิกายนจ่าย51.2</v>
      </c>
      <c r="D39" s="24" t="str">
        <f t="shared" si="50"/>
        <v>สาขาที่ 1ธันวาคมจ่าย51.2</v>
      </c>
      <c r="E39" s="24" t="str">
        <f t="shared" si="51"/>
        <v>สาขาที่ 1มกราคมจ่าย51.2</v>
      </c>
      <c r="F39" s="24" t="str">
        <f t="shared" si="52"/>
        <v>สาขาที่ 1กุมภาพันธ์จ่าย51.2</v>
      </c>
      <c r="G39" s="24" t="str">
        <f t="shared" si="53"/>
        <v>สาขาที่ 1มีนาคมจ่าย51.2</v>
      </c>
      <c r="H39" s="24" t="str">
        <f t="shared" si="54"/>
        <v>สาขาที่ 1เมษายนจ่าย51.2</v>
      </c>
      <c r="I39" s="24" t="str">
        <f t="shared" si="55"/>
        <v>สาขาที่ 1พฤษภาคมจ่าย51.2</v>
      </c>
      <c r="J39" s="24" t="str">
        <f t="shared" si="56"/>
        <v>สาขาที่ 1มิถุนายนจ่าย51.2</v>
      </c>
      <c r="K39" s="24" t="str">
        <f t="shared" si="57"/>
        <v>สาขาที่ 1กรกฎาคมจ่าย51.2</v>
      </c>
      <c r="L39" s="24" t="str">
        <f t="shared" si="58"/>
        <v>สาขาที่ 1สิงหาคมจ่าย51.2</v>
      </c>
      <c r="M39" s="24" t="str">
        <f t="shared" si="59"/>
        <v>สาขาที่ 1กันยายนจ่าย51.2</v>
      </c>
      <c r="N39" s="24" t="str">
        <f t="shared" si="60"/>
        <v>สาขาที่ 1จ่าย51.2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61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62"/>
        <v>0</v>
      </c>
      <c r="AH39" s="68">
        <f t="shared" si="63"/>
        <v>0</v>
      </c>
      <c r="AI39" s="25"/>
    </row>
    <row r="40" spans="1:35" ht="24" x14ac:dyDescent="0.55000000000000004">
      <c r="A40" s="7"/>
      <c r="B40" s="24" t="str">
        <f t="shared" si="48"/>
        <v>สาขาที่ 1ตุลาคมจ่าย51</v>
      </c>
      <c r="C40" s="24" t="str">
        <f t="shared" si="49"/>
        <v>สาขาที่ 1พฤศจิกายนจ่าย51</v>
      </c>
      <c r="D40" s="24" t="str">
        <f t="shared" si="50"/>
        <v>สาขาที่ 1ธันวาคมจ่าย51</v>
      </c>
      <c r="E40" s="24" t="str">
        <f t="shared" si="51"/>
        <v>สาขาที่ 1มกราคมจ่าย51</v>
      </c>
      <c r="F40" s="24" t="str">
        <f t="shared" si="52"/>
        <v>สาขาที่ 1กุมภาพันธ์จ่าย51</v>
      </c>
      <c r="G40" s="24" t="str">
        <f t="shared" si="53"/>
        <v>สาขาที่ 1มีนาคมจ่าย51</v>
      </c>
      <c r="H40" s="24" t="str">
        <f t="shared" si="54"/>
        <v>สาขาที่ 1เมษายนจ่าย51</v>
      </c>
      <c r="I40" s="24" t="str">
        <f t="shared" si="55"/>
        <v>สาขาที่ 1พฤษภาคมจ่าย51</v>
      </c>
      <c r="J40" s="24" t="str">
        <f t="shared" si="56"/>
        <v>สาขาที่ 1มิถุนายนจ่าย51</v>
      </c>
      <c r="K40" s="24" t="str">
        <f t="shared" si="57"/>
        <v>สาขาที่ 1กรกฎาคมจ่าย51</v>
      </c>
      <c r="L40" s="24" t="str">
        <f t="shared" si="58"/>
        <v>สาขาที่ 1สิงหาคมจ่าย51</v>
      </c>
      <c r="M40" s="24" t="str">
        <f t="shared" si="59"/>
        <v>สาขาที่ 1กันยายนจ่าย51</v>
      </c>
      <c r="N40" s="24" t="str">
        <f t="shared" si="60"/>
        <v>สาขาที่ 1จ่าย51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61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62"/>
        <v>0</v>
      </c>
      <c r="AH40" s="68">
        <f t="shared" si="63"/>
        <v>0</v>
      </c>
      <c r="AI40" s="25"/>
    </row>
    <row r="41" spans="1:35" ht="24" x14ac:dyDescent="0.55000000000000004">
      <c r="A41" s="7"/>
      <c r="B41" s="24" t="str">
        <f t="shared" si="48"/>
        <v>สาขาที่ 1ตุลาคมจ่าย51.1</v>
      </c>
      <c r="C41" s="24" t="str">
        <f t="shared" si="49"/>
        <v>สาขาที่ 1พฤศจิกายนจ่าย51.1</v>
      </c>
      <c r="D41" s="24" t="str">
        <f t="shared" si="50"/>
        <v>สาขาที่ 1ธันวาคมจ่าย51.1</v>
      </c>
      <c r="E41" s="24" t="str">
        <f t="shared" si="51"/>
        <v>สาขาที่ 1มกราคมจ่าย51.1</v>
      </c>
      <c r="F41" s="24" t="str">
        <f t="shared" si="52"/>
        <v>สาขาที่ 1กุมภาพันธ์จ่าย51.1</v>
      </c>
      <c r="G41" s="24" t="str">
        <f t="shared" si="53"/>
        <v>สาขาที่ 1มีนาคมจ่าย51.1</v>
      </c>
      <c r="H41" s="24" t="str">
        <f t="shared" si="54"/>
        <v>สาขาที่ 1เมษายนจ่าย51.1</v>
      </c>
      <c r="I41" s="24" t="str">
        <f t="shared" si="55"/>
        <v>สาขาที่ 1พฤษภาคมจ่าย51.1</v>
      </c>
      <c r="J41" s="24" t="str">
        <f t="shared" si="56"/>
        <v>สาขาที่ 1มิถุนายนจ่าย51.1</v>
      </c>
      <c r="K41" s="24" t="str">
        <f t="shared" si="57"/>
        <v>สาขาที่ 1กรกฎาคมจ่าย51.1</v>
      </c>
      <c r="L41" s="24" t="str">
        <f t="shared" si="58"/>
        <v>สาขาที่ 1สิงหาคมจ่าย51.1</v>
      </c>
      <c r="M41" s="24" t="str">
        <f t="shared" si="59"/>
        <v>สาขาที่ 1กันยายนจ่าย51.1</v>
      </c>
      <c r="N41" s="24" t="str">
        <f t="shared" si="60"/>
        <v>สาขาที่ 1จ่าย51.1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61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62"/>
        <v>0</v>
      </c>
      <c r="AH41" s="68">
        <f t="shared" si="63"/>
        <v>0</v>
      </c>
      <c r="AI41" s="25"/>
    </row>
    <row r="42" spans="1:35" ht="24" x14ac:dyDescent="0.55000000000000004">
      <c r="A42" s="7"/>
      <c r="B42" s="24" t="str">
        <f t="shared" si="48"/>
        <v>สาขาที่ 1ตุลาคมจ่าย51.2</v>
      </c>
      <c r="C42" s="24" t="str">
        <f t="shared" si="49"/>
        <v>สาขาที่ 1พฤศจิกายนจ่าย51.2</v>
      </c>
      <c r="D42" s="24" t="str">
        <f t="shared" si="50"/>
        <v>สาขาที่ 1ธันวาคมจ่าย51.2</v>
      </c>
      <c r="E42" s="24" t="str">
        <f t="shared" si="51"/>
        <v>สาขาที่ 1มกราคมจ่าย51.2</v>
      </c>
      <c r="F42" s="24" t="str">
        <f t="shared" si="52"/>
        <v>สาขาที่ 1กุมภาพันธ์จ่าย51.2</v>
      </c>
      <c r="G42" s="24" t="str">
        <f t="shared" si="53"/>
        <v>สาขาที่ 1มีนาคมจ่าย51.2</v>
      </c>
      <c r="H42" s="24" t="str">
        <f t="shared" si="54"/>
        <v>สาขาที่ 1เมษายนจ่าย51.2</v>
      </c>
      <c r="I42" s="24" t="str">
        <f t="shared" si="55"/>
        <v>สาขาที่ 1พฤษภาคมจ่าย51.2</v>
      </c>
      <c r="J42" s="24" t="str">
        <f t="shared" si="56"/>
        <v>สาขาที่ 1มิถุนายนจ่าย51.2</v>
      </c>
      <c r="K42" s="24" t="str">
        <f t="shared" si="57"/>
        <v>สาขาที่ 1กรกฎาคมจ่าย51.2</v>
      </c>
      <c r="L42" s="24" t="str">
        <f t="shared" si="58"/>
        <v>สาขาที่ 1สิงหาคมจ่าย51.2</v>
      </c>
      <c r="M42" s="24" t="str">
        <f t="shared" si="59"/>
        <v>สาขาที่ 1กันยายนจ่าย51.2</v>
      </c>
      <c r="N42" s="24" t="str">
        <f t="shared" si="60"/>
        <v>สาขาที่ 1จ่าย51.2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61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62"/>
        <v>0</v>
      </c>
      <c r="AH42" s="68">
        <f t="shared" si="63"/>
        <v>0</v>
      </c>
      <c r="AI42" s="25"/>
    </row>
    <row r="43" spans="1:35" ht="24" x14ac:dyDescent="0.55000000000000004">
      <c r="A43" s="7"/>
      <c r="B43" s="24" t="str">
        <f t="shared" si="48"/>
        <v>สาขาที่ 1ตุลาคมจ่าย51</v>
      </c>
      <c r="C43" s="24" t="str">
        <f t="shared" si="49"/>
        <v>สาขาที่ 1พฤศจิกายนจ่าย51</v>
      </c>
      <c r="D43" s="24" t="str">
        <f t="shared" si="50"/>
        <v>สาขาที่ 1ธันวาคมจ่าย51</v>
      </c>
      <c r="E43" s="24" t="str">
        <f t="shared" si="51"/>
        <v>สาขาที่ 1มกราคมจ่าย51</v>
      </c>
      <c r="F43" s="24" t="str">
        <f t="shared" si="52"/>
        <v>สาขาที่ 1กุมภาพันธ์จ่าย51</v>
      </c>
      <c r="G43" s="24" t="str">
        <f t="shared" si="53"/>
        <v>สาขาที่ 1มีนาคมจ่าย51</v>
      </c>
      <c r="H43" s="24" t="str">
        <f t="shared" si="54"/>
        <v>สาขาที่ 1เมษายนจ่าย51</v>
      </c>
      <c r="I43" s="24" t="str">
        <f t="shared" si="55"/>
        <v>สาขาที่ 1พฤษภาคมจ่าย51</v>
      </c>
      <c r="J43" s="24" t="str">
        <f t="shared" si="56"/>
        <v>สาขาที่ 1มิถุนายนจ่าย51</v>
      </c>
      <c r="K43" s="24" t="str">
        <f t="shared" si="57"/>
        <v>สาขาที่ 1กรกฎาคมจ่าย51</v>
      </c>
      <c r="L43" s="24" t="str">
        <f t="shared" si="58"/>
        <v>สาขาที่ 1สิงหาคมจ่าย51</v>
      </c>
      <c r="M43" s="24" t="str">
        <f t="shared" si="59"/>
        <v>สาขาที่ 1กันยายนจ่าย51</v>
      </c>
      <c r="N43" s="24" t="str">
        <f t="shared" si="60"/>
        <v>สาขาที่ 1จ่าย51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61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62"/>
        <v>0</v>
      </c>
      <c r="AH43" s="68">
        <f t="shared" si="63"/>
        <v>0</v>
      </c>
      <c r="AI43" s="25"/>
    </row>
    <row r="44" spans="1:35" ht="24" x14ac:dyDescent="0.55000000000000004">
      <c r="A44" s="7"/>
      <c r="B44" s="24" t="str">
        <f t="shared" si="48"/>
        <v>สาขาที่ 1ตุลาคมจ่าย51.1</v>
      </c>
      <c r="C44" s="24" t="str">
        <f t="shared" si="49"/>
        <v>สาขาที่ 1พฤศจิกายนจ่าย51.1</v>
      </c>
      <c r="D44" s="24" t="str">
        <f t="shared" si="50"/>
        <v>สาขาที่ 1ธันวาคมจ่าย51.1</v>
      </c>
      <c r="E44" s="24" t="str">
        <f t="shared" si="51"/>
        <v>สาขาที่ 1มกราคมจ่าย51.1</v>
      </c>
      <c r="F44" s="24" t="str">
        <f t="shared" si="52"/>
        <v>สาขาที่ 1กุมภาพันธ์จ่าย51.1</v>
      </c>
      <c r="G44" s="24" t="str">
        <f t="shared" si="53"/>
        <v>สาขาที่ 1มีนาคมจ่าย51.1</v>
      </c>
      <c r="H44" s="24" t="str">
        <f t="shared" si="54"/>
        <v>สาขาที่ 1เมษายนจ่าย51.1</v>
      </c>
      <c r="I44" s="24" t="str">
        <f t="shared" si="55"/>
        <v>สาขาที่ 1พฤษภาคมจ่าย51.1</v>
      </c>
      <c r="J44" s="24" t="str">
        <f t="shared" si="56"/>
        <v>สาขาที่ 1มิถุนายนจ่าย51.1</v>
      </c>
      <c r="K44" s="24" t="str">
        <f t="shared" si="57"/>
        <v>สาขาที่ 1กรกฎาคมจ่าย51.1</v>
      </c>
      <c r="L44" s="24" t="str">
        <f t="shared" si="58"/>
        <v>สาขาที่ 1สิงหาคมจ่าย51.1</v>
      </c>
      <c r="M44" s="24" t="str">
        <f t="shared" si="59"/>
        <v>สาขาที่ 1กันยายนจ่าย51.1</v>
      </c>
      <c r="N44" s="24" t="str">
        <f t="shared" si="60"/>
        <v>สาขาที่ 1จ่าย51.1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61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62"/>
        <v>0</v>
      </c>
      <c r="AH44" s="68">
        <f t="shared" si="63"/>
        <v>0</v>
      </c>
      <c r="AI44" s="25"/>
    </row>
    <row r="45" spans="1:35" ht="24" x14ac:dyDescent="0.55000000000000004">
      <c r="A45" s="7"/>
      <c r="B45" s="24" t="str">
        <f t="shared" si="48"/>
        <v>สาขาที่ 1ตุลาคมจ่าย51.2</v>
      </c>
      <c r="C45" s="24" t="str">
        <f t="shared" si="49"/>
        <v>สาขาที่ 1พฤศจิกายนจ่าย51.2</v>
      </c>
      <c r="D45" s="24" t="str">
        <f t="shared" si="50"/>
        <v>สาขาที่ 1ธันวาคมจ่าย51.2</v>
      </c>
      <c r="E45" s="24" t="str">
        <f t="shared" si="51"/>
        <v>สาขาที่ 1มกราคมจ่าย51.2</v>
      </c>
      <c r="F45" s="24" t="str">
        <f t="shared" si="52"/>
        <v>สาขาที่ 1กุมภาพันธ์จ่าย51.2</v>
      </c>
      <c r="G45" s="24" t="str">
        <f t="shared" si="53"/>
        <v>สาขาที่ 1มีนาคมจ่าย51.2</v>
      </c>
      <c r="H45" s="24" t="str">
        <f t="shared" si="54"/>
        <v>สาขาที่ 1เมษายนจ่าย51.2</v>
      </c>
      <c r="I45" s="24" t="str">
        <f t="shared" si="55"/>
        <v>สาขาที่ 1พฤษภาคมจ่าย51.2</v>
      </c>
      <c r="J45" s="24" t="str">
        <f t="shared" si="56"/>
        <v>สาขาที่ 1มิถุนายนจ่าย51.2</v>
      </c>
      <c r="K45" s="24" t="str">
        <f t="shared" si="57"/>
        <v>สาขาที่ 1กรกฎาคมจ่าย51.2</v>
      </c>
      <c r="L45" s="24" t="str">
        <f t="shared" si="58"/>
        <v>สาขาที่ 1สิงหาคมจ่าย51.2</v>
      </c>
      <c r="M45" s="24" t="str">
        <f t="shared" si="59"/>
        <v>สาขาที่ 1กันยายนจ่าย51.2</v>
      </c>
      <c r="N45" s="24" t="str">
        <f t="shared" si="60"/>
        <v>สาขาที่ 1จ่าย51.2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61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62"/>
        <v>0</v>
      </c>
      <c r="AH45" s="68">
        <f t="shared" si="63"/>
        <v>0</v>
      </c>
      <c r="AI45" s="25"/>
    </row>
    <row r="46" spans="1:35" ht="24" x14ac:dyDescent="0.55000000000000004">
      <c r="A46" s="7"/>
      <c r="B46" s="24" t="str">
        <f t="shared" si="48"/>
        <v>สาขาที่ 1ตุลาคมจ่าย51</v>
      </c>
      <c r="C46" s="24" t="str">
        <f t="shared" si="49"/>
        <v>สาขาที่ 1พฤศจิกายนจ่าย51</v>
      </c>
      <c r="D46" s="24" t="str">
        <f t="shared" si="50"/>
        <v>สาขาที่ 1ธันวาคมจ่าย51</v>
      </c>
      <c r="E46" s="24" t="str">
        <f t="shared" si="51"/>
        <v>สาขาที่ 1มกราคมจ่าย51</v>
      </c>
      <c r="F46" s="24" t="str">
        <f t="shared" si="52"/>
        <v>สาขาที่ 1กุมภาพันธ์จ่าย51</v>
      </c>
      <c r="G46" s="24" t="str">
        <f t="shared" si="53"/>
        <v>สาขาที่ 1มีนาคมจ่าย51</v>
      </c>
      <c r="H46" s="24" t="str">
        <f t="shared" si="54"/>
        <v>สาขาที่ 1เมษายนจ่าย51</v>
      </c>
      <c r="I46" s="24" t="str">
        <f t="shared" si="55"/>
        <v>สาขาที่ 1พฤษภาคมจ่าย51</v>
      </c>
      <c r="J46" s="24" t="str">
        <f t="shared" si="56"/>
        <v>สาขาที่ 1มิถุนายนจ่าย51</v>
      </c>
      <c r="K46" s="24" t="str">
        <f t="shared" si="57"/>
        <v>สาขาที่ 1กรกฎาคมจ่าย51</v>
      </c>
      <c r="L46" s="24" t="str">
        <f t="shared" si="58"/>
        <v>สาขาที่ 1สิงหาคมจ่าย51</v>
      </c>
      <c r="M46" s="24" t="str">
        <f t="shared" si="59"/>
        <v>สาขาที่ 1กันยายนจ่าย51</v>
      </c>
      <c r="N46" s="24" t="str">
        <f t="shared" si="60"/>
        <v>สาขาที่ 1จ่าย51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61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62"/>
        <v>0</v>
      </c>
      <c r="AH46" s="68">
        <f t="shared" si="63"/>
        <v>0</v>
      </c>
      <c r="AI46" s="25"/>
    </row>
    <row r="47" spans="1:35" ht="24" x14ac:dyDescent="0.55000000000000004">
      <c r="A47" s="7"/>
      <c r="B47" s="24" t="str">
        <f t="shared" si="48"/>
        <v>สาขาที่ 1ตุลาคมจ่าย51.1</v>
      </c>
      <c r="C47" s="24" t="str">
        <f t="shared" si="49"/>
        <v>สาขาที่ 1พฤศจิกายนจ่าย51.1</v>
      </c>
      <c r="D47" s="24" t="str">
        <f t="shared" si="50"/>
        <v>สาขาที่ 1ธันวาคมจ่าย51.1</v>
      </c>
      <c r="E47" s="24" t="str">
        <f t="shared" si="51"/>
        <v>สาขาที่ 1มกราคมจ่าย51.1</v>
      </c>
      <c r="F47" s="24" t="str">
        <f t="shared" si="52"/>
        <v>สาขาที่ 1กุมภาพันธ์จ่าย51.1</v>
      </c>
      <c r="G47" s="24" t="str">
        <f t="shared" si="53"/>
        <v>สาขาที่ 1มีนาคมจ่าย51.1</v>
      </c>
      <c r="H47" s="24" t="str">
        <f t="shared" si="54"/>
        <v>สาขาที่ 1เมษายนจ่าย51.1</v>
      </c>
      <c r="I47" s="24" t="str">
        <f t="shared" si="55"/>
        <v>สาขาที่ 1พฤษภาคมจ่าย51.1</v>
      </c>
      <c r="J47" s="24" t="str">
        <f t="shared" si="56"/>
        <v>สาขาที่ 1มิถุนายนจ่าย51.1</v>
      </c>
      <c r="K47" s="24" t="str">
        <f t="shared" si="57"/>
        <v>สาขาที่ 1กรกฎาคมจ่าย51.1</v>
      </c>
      <c r="L47" s="24" t="str">
        <f t="shared" si="58"/>
        <v>สาขาที่ 1สิงหาคมจ่าย51.1</v>
      </c>
      <c r="M47" s="24" t="str">
        <f t="shared" si="59"/>
        <v>สาขาที่ 1กันยายนจ่าย51.1</v>
      </c>
      <c r="N47" s="24" t="str">
        <f t="shared" si="60"/>
        <v>สาขาที่ 1จ่าย51.1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61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62"/>
        <v>0</v>
      </c>
      <c r="AH47" s="68">
        <f t="shared" si="63"/>
        <v>0</v>
      </c>
      <c r="AI47" s="25"/>
    </row>
    <row r="48" spans="1:35" ht="24" x14ac:dyDescent="0.55000000000000004">
      <c r="A48" s="7"/>
      <c r="B48" s="24" t="str">
        <f t="shared" si="48"/>
        <v>สาขาที่ 1ตุลาคมจ่าย51.2</v>
      </c>
      <c r="C48" s="24" t="str">
        <f t="shared" si="49"/>
        <v>สาขาที่ 1พฤศจิกายนจ่าย51.2</v>
      </c>
      <c r="D48" s="24" t="str">
        <f t="shared" si="50"/>
        <v>สาขาที่ 1ธันวาคมจ่าย51.2</v>
      </c>
      <c r="E48" s="24" t="str">
        <f t="shared" si="51"/>
        <v>สาขาที่ 1มกราคมจ่าย51.2</v>
      </c>
      <c r="F48" s="24" t="str">
        <f t="shared" si="52"/>
        <v>สาขาที่ 1กุมภาพันธ์จ่าย51.2</v>
      </c>
      <c r="G48" s="24" t="str">
        <f t="shared" si="53"/>
        <v>สาขาที่ 1มีนาคมจ่าย51.2</v>
      </c>
      <c r="H48" s="24" t="str">
        <f t="shared" si="54"/>
        <v>สาขาที่ 1เมษายนจ่าย51.2</v>
      </c>
      <c r="I48" s="24" t="str">
        <f t="shared" si="55"/>
        <v>สาขาที่ 1พฤษภาคมจ่าย51.2</v>
      </c>
      <c r="J48" s="24" t="str">
        <f t="shared" si="56"/>
        <v>สาขาที่ 1มิถุนายนจ่าย51.2</v>
      </c>
      <c r="K48" s="24" t="str">
        <f t="shared" si="57"/>
        <v>สาขาที่ 1กรกฎาคมจ่าย51.2</v>
      </c>
      <c r="L48" s="24" t="str">
        <f t="shared" si="58"/>
        <v>สาขาที่ 1สิงหาคมจ่าย51.2</v>
      </c>
      <c r="M48" s="24" t="str">
        <f t="shared" si="59"/>
        <v>สาขาที่ 1กันยายนจ่าย51.2</v>
      </c>
      <c r="N48" s="24" t="str">
        <f t="shared" si="60"/>
        <v>สาขาที่ 1จ่าย51.2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61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62"/>
        <v>0</v>
      </c>
      <c r="AH48" s="68">
        <f t="shared" si="63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1ตุลาคมจ่าย61</v>
      </c>
      <c r="C50" s="24" t="str">
        <f>$A$3&amp;$C$5&amp;$C$6&amp;O50</f>
        <v>สาขาที่ 1พฤศจิกายนจ่าย61</v>
      </c>
      <c r="D50" s="24" t="str">
        <f>$A$3&amp;$D$5&amp;$D$6&amp;O50</f>
        <v>สาขาที่ 1ธันวาคมจ่าย61</v>
      </c>
      <c r="E50" s="24" t="str">
        <f>$A$3&amp;$E$5&amp;$E$6&amp;O50</f>
        <v>สาขาที่ 1มกราคมจ่าย61</v>
      </c>
      <c r="F50" s="24" t="str">
        <f>$A$3&amp;$F$5&amp;$F$6&amp;O50</f>
        <v>สาขาที่ 1กุมภาพันธ์จ่าย61</v>
      </c>
      <c r="G50" s="24" t="str">
        <f>$A$3&amp;$G$5&amp;$G$6&amp;O50</f>
        <v>สาขาที่ 1มีนาคมจ่าย61</v>
      </c>
      <c r="H50" s="24" t="str">
        <f>$A$3&amp;$H$5&amp;$H$6&amp;O50</f>
        <v>สาขาที่ 1เมษายนจ่าย61</v>
      </c>
      <c r="I50" s="24" t="str">
        <f>$A$3&amp;$I$5&amp;$I$6&amp;O50</f>
        <v>สาขาที่ 1พฤษภาคมจ่าย61</v>
      </c>
      <c r="J50" s="24" t="str">
        <f>$A$3&amp;$J$5&amp;$J$6&amp;O50</f>
        <v>สาขาที่ 1มิถุนายนจ่าย61</v>
      </c>
      <c r="K50" s="24" t="str">
        <f>$A$3&amp;$K$5&amp;$K$6&amp;O50</f>
        <v>สาขาที่ 1กรกฎาคมจ่าย61</v>
      </c>
      <c r="L50" s="24" t="str">
        <f>$A$3&amp;$L$5&amp;$L$6&amp;O50</f>
        <v>สาขาที่ 1สิงหาคมจ่าย61</v>
      </c>
      <c r="M50" s="24" t="str">
        <f>$A$3&amp;$M$5&amp;$M$6&amp;O50</f>
        <v>สาขาที่ 1กันยายนจ่าย61</v>
      </c>
      <c r="N50" s="24" t="str">
        <f t="shared" ref="N50:N54" si="64">$A$3&amp;$N$6&amp;O50</f>
        <v>สาขาที่ 1จ่าย61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5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G54" si="66">Q50+AE50</f>
        <v>0</v>
      </c>
      <c r="AH50" s="68">
        <f t="shared" ref="AH50:AH54" si="67">R50+AF50</f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1ตุลาคมจ่าย62</v>
      </c>
      <c r="C51" s="24" t="str">
        <f>$A$3&amp;$C$5&amp;$C$6&amp;O51</f>
        <v>สาขาที่ 1พฤศจิกายนจ่าย62</v>
      </c>
      <c r="D51" s="24" t="str">
        <f>$A$3&amp;$D$5&amp;$D$6&amp;O51</f>
        <v>สาขาที่ 1ธันวาคมจ่าย62</v>
      </c>
      <c r="E51" s="24" t="str">
        <f>$A$3&amp;$E$5&amp;$E$6&amp;O51</f>
        <v>สาขาที่ 1มกราคมจ่าย62</v>
      </c>
      <c r="F51" s="24" t="str">
        <f>$A$3&amp;$F$5&amp;$F$6&amp;O51</f>
        <v>สาขาที่ 1กุมภาพันธ์จ่าย62</v>
      </c>
      <c r="G51" s="24" t="str">
        <f>$A$3&amp;$G$5&amp;$G$6&amp;O51</f>
        <v>สาขาที่ 1มีนาคมจ่าย62</v>
      </c>
      <c r="H51" s="24" t="str">
        <f>$A$3&amp;$H$5&amp;$H$6&amp;O51</f>
        <v>สาขาที่ 1เมษายนจ่าย62</v>
      </c>
      <c r="I51" s="24" t="str">
        <f>$A$3&amp;$I$5&amp;$I$6&amp;O51</f>
        <v>สาขาที่ 1พฤษภาคมจ่าย62</v>
      </c>
      <c r="J51" s="24" t="str">
        <f>$A$3&amp;$J$5&amp;$J$6&amp;O51</f>
        <v>สาขาที่ 1มิถุนายนจ่าย62</v>
      </c>
      <c r="K51" s="24" t="str">
        <f>$A$3&amp;$K$5&amp;$K$6&amp;O51</f>
        <v>สาขาที่ 1กรกฎาคมจ่าย62</v>
      </c>
      <c r="L51" s="24" t="str">
        <f>$A$3&amp;$L$5&amp;$L$6&amp;O51</f>
        <v>สาขาที่ 1สิงหาคมจ่าย62</v>
      </c>
      <c r="M51" s="24" t="str">
        <f>$A$3&amp;$M$5&amp;$M$6&amp;O51</f>
        <v>สาขาที่ 1กันยายนจ่าย62</v>
      </c>
      <c r="N51" s="24" t="str">
        <f t="shared" si="64"/>
        <v>สาขาที่ 1จ่าย62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5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6"/>
        <v>0</v>
      </c>
      <c r="AH51" s="68">
        <f t="shared" si="67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1ตุลาคมจ่าย63</v>
      </c>
      <c r="C52" s="24" t="str">
        <f>$A$3&amp;$C$5&amp;$C$6&amp;O52</f>
        <v>สาขาที่ 1พฤศจิกายนจ่าย63</v>
      </c>
      <c r="D52" s="24" t="str">
        <f>$A$3&amp;$D$5&amp;$D$6&amp;O52</f>
        <v>สาขาที่ 1ธันวาคมจ่าย63</v>
      </c>
      <c r="E52" s="24" t="str">
        <f>$A$3&amp;$E$5&amp;$E$6&amp;O52</f>
        <v>สาขาที่ 1มกราคมจ่าย63</v>
      </c>
      <c r="F52" s="24" t="str">
        <f>$A$3&amp;$F$5&amp;$F$6&amp;O52</f>
        <v>สาขาที่ 1กุมภาพันธ์จ่าย63</v>
      </c>
      <c r="G52" s="24" t="str">
        <f>$A$3&amp;$G$5&amp;$G$6&amp;O52</f>
        <v>สาขาที่ 1มีนาคมจ่าย63</v>
      </c>
      <c r="H52" s="24" t="str">
        <f>$A$3&amp;$H$5&amp;$H$6&amp;O52</f>
        <v>สาขาที่ 1เมษายนจ่าย63</v>
      </c>
      <c r="I52" s="24" t="str">
        <f>$A$3&amp;$I$5&amp;$I$6&amp;O52</f>
        <v>สาขาที่ 1พฤษภาคมจ่าย63</v>
      </c>
      <c r="J52" s="24" t="str">
        <f>$A$3&amp;$J$5&amp;$J$6&amp;O52</f>
        <v>สาขาที่ 1มิถุนายนจ่าย63</v>
      </c>
      <c r="K52" s="24" t="str">
        <f>$A$3&amp;$K$5&amp;$K$6&amp;O52</f>
        <v>สาขาที่ 1กรกฎาคมจ่าย63</v>
      </c>
      <c r="L52" s="24" t="str">
        <f>$A$3&amp;$L$5&amp;$L$6&amp;O52</f>
        <v>สาขาที่ 1สิงหาคมจ่าย63</v>
      </c>
      <c r="M52" s="24" t="str">
        <f>$A$3&amp;$M$5&amp;$M$6&amp;O52</f>
        <v>สาขาที่ 1กันยายนจ่าย63</v>
      </c>
      <c r="N52" s="24" t="str">
        <f t="shared" si="64"/>
        <v>สาขาที่ 1จ่าย63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5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6"/>
        <v>0</v>
      </c>
      <c r="AH52" s="68">
        <f t="shared" si="67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1ตุลาคมจ่าย64</v>
      </c>
      <c r="C53" s="24" t="str">
        <f>$A$3&amp;$C$5&amp;$C$6&amp;O53</f>
        <v>สาขาที่ 1พฤศจิกายนจ่าย64</v>
      </c>
      <c r="D53" s="24" t="str">
        <f>$A$3&amp;$D$5&amp;$D$6&amp;O53</f>
        <v>สาขาที่ 1ธันวาคมจ่าย64</v>
      </c>
      <c r="E53" s="24" t="str">
        <f>$A$3&amp;$E$5&amp;$E$6&amp;O53</f>
        <v>สาขาที่ 1มกราคมจ่าย64</v>
      </c>
      <c r="F53" s="24" t="str">
        <f>$A$3&amp;$F$5&amp;$F$6&amp;O53</f>
        <v>สาขาที่ 1กุมภาพันธ์จ่าย64</v>
      </c>
      <c r="G53" s="24" t="str">
        <f>$A$3&amp;$G$5&amp;$G$6&amp;O53</f>
        <v>สาขาที่ 1มีนาคมจ่าย64</v>
      </c>
      <c r="H53" s="24" t="str">
        <f>$A$3&amp;$H$5&amp;$H$6&amp;O53</f>
        <v>สาขาที่ 1เมษายนจ่าย64</v>
      </c>
      <c r="I53" s="24" t="str">
        <f>$A$3&amp;$I$5&amp;$I$6&amp;O53</f>
        <v>สาขาที่ 1พฤษภาคมจ่าย64</v>
      </c>
      <c r="J53" s="24" t="str">
        <f>$A$3&amp;$J$5&amp;$J$6&amp;O53</f>
        <v>สาขาที่ 1มิถุนายนจ่าย64</v>
      </c>
      <c r="K53" s="24" t="str">
        <f>$A$3&amp;$K$5&amp;$K$6&amp;O53</f>
        <v>สาขาที่ 1กรกฎาคมจ่าย64</v>
      </c>
      <c r="L53" s="24" t="str">
        <f>$A$3&amp;$L$5&amp;$L$6&amp;O53</f>
        <v>สาขาที่ 1สิงหาคมจ่าย64</v>
      </c>
      <c r="M53" s="24" t="str">
        <f>$A$3&amp;$M$5&amp;$M$6&amp;O53</f>
        <v>สาขาที่ 1กันยายนจ่าย64</v>
      </c>
      <c r="N53" s="24" t="str">
        <f t="shared" si="64"/>
        <v>สาขาที่ 1จ่าย64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5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6"/>
        <v>0</v>
      </c>
      <c r="AH53" s="68">
        <f t="shared" si="67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1ตุลาคมจ่าย65</v>
      </c>
      <c r="C54" s="24" t="str">
        <f>$A$3&amp;$C$5&amp;$C$6&amp;O54</f>
        <v>สาขาที่ 1พฤศจิกายนจ่าย65</v>
      </c>
      <c r="D54" s="24" t="str">
        <f>$A$3&amp;$D$5&amp;$D$6&amp;O54</f>
        <v>สาขาที่ 1ธันวาคมจ่าย65</v>
      </c>
      <c r="E54" s="24" t="str">
        <f>$A$3&amp;$E$5&amp;$E$6&amp;O54</f>
        <v>สาขาที่ 1มกราคมจ่าย65</v>
      </c>
      <c r="F54" s="24" t="str">
        <f>$A$3&amp;$F$5&amp;$F$6&amp;O54</f>
        <v>สาขาที่ 1กุมภาพันธ์จ่าย65</v>
      </c>
      <c r="G54" s="24" t="str">
        <f>$A$3&amp;$G$5&amp;$G$6&amp;O54</f>
        <v>สาขาที่ 1มีนาคมจ่าย65</v>
      </c>
      <c r="H54" s="24" t="str">
        <f>$A$3&amp;$H$5&amp;$H$6&amp;O54</f>
        <v>สาขาที่ 1เมษายนจ่าย65</v>
      </c>
      <c r="I54" s="24" t="str">
        <f>$A$3&amp;$I$5&amp;$I$6&amp;O54</f>
        <v>สาขาที่ 1พฤษภาคมจ่าย65</v>
      </c>
      <c r="J54" s="24" t="str">
        <f>$A$3&amp;$J$5&amp;$J$6&amp;O54</f>
        <v>สาขาที่ 1มิถุนายนจ่าย65</v>
      </c>
      <c r="K54" s="24" t="str">
        <f>$A$3&amp;$K$5&amp;$K$6&amp;O54</f>
        <v>สาขาที่ 1กรกฎาคมจ่าย65</v>
      </c>
      <c r="L54" s="24" t="str">
        <f>$A$3&amp;$L$5&amp;$L$6&amp;O54</f>
        <v>สาขาที่ 1สิงหาคมจ่าย65</v>
      </c>
      <c r="M54" s="24" t="str">
        <f>$A$3&amp;$M$5&amp;$M$6&amp;O54</f>
        <v>สาขาที่ 1กันยายนจ่าย65</v>
      </c>
      <c r="N54" s="24" t="str">
        <f t="shared" si="64"/>
        <v>สาขาที่ 1จ่าย65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5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6"/>
        <v>0</v>
      </c>
      <c r="AH54" s="68">
        <f t="shared" si="67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1ตุลาคมจ่าย71</v>
      </c>
      <c r="C56" s="24" t="str">
        <f>$A$3&amp;$C$5&amp;$C$6&amp;O56</f>
        <v>สาขาที่ 1พฤศจิกายนจ่าย71</v>
      </c>
      <c r="D56" s="24" t="str">
        <f>$A$3&amp;$D$5&amp;$D$6&amp;O56</f>
        <v>สาขาที่ 1ธันวาคมจ่าย71</v>
      </c>
      <c r="E56" s="24" t="str">
        <f>$A$3&amp;$E$5&amp;$E$6&amp;O56</f>
        <v>สาขาที่ 1มกราคมจ่าย71</v>
      </c>
      <c r="F56" s="24" t="str">
        <f>$A$3&amp;$F$5&amp;$F$6&amp;O56</f>
        <v>สาขาที่ 1กุมภาพันธ์จ่าย71</v>
      </c>
      <c r="G56" s="24" t="str">
        <f>$A$3&amp;$G$5&amp;$G$6&amp;O56</f>
        <v>สาขาที่ 1มีนาคมจ่าย71</v>
      </c>
      <c r="H56" s="24" t="str">
        <f>$A$3&amp;$H$5&amp;$H$6&amp;O56</f>
        <v>สาขาที่ 1เมษายนจ่าย71</v>
      </c>
      <c r="I56" s="24" t="str">
        <f>$A$3&amp;$I$5&amp;$I$6&amp;O56</f>
        <v>สาขาที่ 1พฤษภาคมจ่าย71</v>
      </c>
      <c r="J56" s="24" t="str">
        <f>$A$3&amp;$J$5&amp;$J$6&amp;O56</f>
        <v>สาขาที่ 1มิถุนายนจ่าย71</v>
      </c>
      <c r="K56" s="24" t="str">
        <f>$A$3&amp;$K$5&amp;$K$6&amp;O56</f>
        <v>สาขาที่ 1กรกฎาคมจ่าย71</v>
      </c>
      <c r="L56" s="24" t="str">
        <f>$A$3&amp;$L$5&amp;$L$6&amp;O56</f>
        <v>สาขาที่ 1สิงหาคมจ่าย71</v>
      </c>
      <c r="M56" s="24" t="str">
        <f>$A$3&amp;$M$5&amp;$M$6&amp;O56</f>
        <v>สาขาที่ 1กันยายนจ่าย71</v>
      </c>
      <c r="N56" s="24" t="str">
        <f>$A$3&amp;$N$6&amp;O56</f>
        <v>สาขาที่ 1จ่าย71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1ตุลาคมจ่าย81</v>
      </c>
      <c r="C58" s="24" t="str">
        <f>$A$3&amp;$C$5&amp;$C$6&amp;O58</f>
        <v>สาขาที่ 1พฤศจิกายนจ่าย81</v>
      </c>
      <c r="D58" s="24" t="str">
        <f>$A$3&amp;$D$5&amp;$D$6&amp;O58</f>
        <v>สาขาที่ 1ธันวาคมจ่าย81</v>
      </c>
      <c r="E58" s="24" t="str">
        <f>$A$3&amp;$E$5&amp;$E$6&amp;O58</f>
        <v>สาขาที่ 1มกราคมจ่าย81</v>
      </c>
      <c r="F58" s="24" t="str">
        <f>$A$3&amp;$F$5&amp;$F$6&amp;O58</f>
        <v>สาขาที่ 1กุมภาพันธ์จ่าย81</v>
      </c>
      <c r="G58" s="24" t="str">
        <f>$A$3&amp;$G$5&amp;$G$6&amp;O58</f>
        <v>สาขาที่ 1มีนาคมจ่าย81</v>
      </c>
      <c r="H58" s="24" t="str">
        <f>$A$3&amp;$H$5&amp;$H$6&amp;O58</f>
        <v>สาขาที่ 1เมษายนจ่าย81</v>
      </c>
      <c r="I58" s="24" t="str">
        <f>$A$3&amp;$I$5&amp;$I$6&amp;O58</f>
        <v>สาขาที่ 1พฤษภาคมจ่าย81</v>
      </c>
      <c r="J58" s="24" t="str">
        <f>$A$3&amp;$J$5&amp;$J$6&amp;O58</f>
        <v>สาขาที่ 1มิถุนายนจ่าย81</v>
      </c>
      <c r="K58" s="24" t="str">
        <f>$A$3&amp;$K$5&amp;$K$6&amp;O58</f>
        <v>สาขาที่ 1กรกฎาคมจ่าย81</v>
      </c>
      <c r="L58" s="24" t="str">
        <f>$A$3&amp;$L$5&amp;$L$6&amp;O58</f>
        <v>สาขาที่ 1สิงหาคมจ่าย81</v>
      </c>
      <c r="M58" s="24" t="str">
        <f>$A$3&amp;$M$5&amp;$M$6&amp;O58</f>
        <v>สาขาที่ 1กันยายนจ่าย81</v>
      </c>
      <c r="N58" s="24" t="str">
        <f t="shared" ref="N58:N61" si="68">$A$3&amp;$N$6&amp;O58</f>
        <v>สาขาที่ 1จ่าย81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9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G61" si="70">Q58+AE58</f>
        <v>0</v>
      </c>
      <c r="AH58" s="68">
        <f t="shared" ref="AH58:AH61" si="71">R58+AF58</f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1ตุลาคมจ่าย82</v>
      </c>
      <c r="C59" s="24" t="str">
        <f>$A$3&amp;$C$5&amp;$C$6&amp;O59</f>
        <v>สาขาที่ 1พฤศจิกายนจ่าย82</v>
      </c>
      <c r="D59" s="24" t="str">
        <f>$A$3&amp;$D$5&amp;$D$6&amp;O59</f>
        <v>สาขาที่ 1ธันวาคมจ่าย82</v>
      </c>
      <c r="E59" s="24" t="str">
        <f>$A$3&amp;$E$5&amp;$E$6&amp;O59</f>
        <v>สาขาที่ 1มกราคมจ่าย82</v>
      </c>
      <c r="F59" s="24" t="str">
        <f>$A$3&amp;$F$5&amp;$F$6&amp;O59</f>
        <v>สาขาที่ 1กุมภาพันธ์จ่าย82</v>
      </c>
      <c r="G59" s="24" t="str">
        <f>$A$3&amp;$G$5&amp;$G$6&amp;O59</f>
        <v>สาขาที่ 1มีนาคมจ่าย82</v>
      </c>
      <c r="H59" s="24" t="str">
        <f>$A$3&amp;$H$5&amp;$H$6&amp;O59</f>
        <v>สาขาที่ 1เมษายนจ่าย82</v>
      </c>
      <c r="I59" s="24" t="str">
        <f>$A$3&amp;$I$5&amp;$I$6&amp;O59</f>
        <v>สาขาที่ 1พฤษภาคมจ่าย82</v>
      </c>
      <c r="J59" s="24" t="str">
        <f>$A$3&amp;$J$5&amp;$J$6&amp;O59</f>
        <v>สาขาที่ 1มิถุนายนจ่าย82</v>
      </c>
      <c r="K59" s="24" t="str">
        <f>$A$3&amp;$K$5&amp;$K$6&amp;O59</f>
        <v>สาขาที่ 1กรกฎาคมจ่าย82</v>
      </c>
      <c r="L59" s="24" t="str">
        <f>$A$3&amp;$L$5&amp;$L$6&amp;O59</f>
        <v>สาขาที่ 1สิงหาคมจ่าย82</v>
      </c>
      <c r="M59" s="24" t="str">
        <f>$A$3&amp;$M$5&amp;$M$6&amp;O59</f>
        <v>สาขาที่ 1กันยายนจ่าย82</v>
      </c>
      <c r="N59" s="24" t="str">
        <f t="shared" si="68"/>
        <v>สาขาที่ 1จ่าย82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9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70"/>
        <v>0</v>
      </c>
      <c r="AH59" s="68">
        <f t="shared" si="71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1ตุลาคมจ่าย83</v>
      </c>
      <c r="C60" s="24" t="str">
        <f>$A$3&amp;$C$5&amp;$C$6&amp;O60</f>
        <v>สาขาที่ 1พฤศจิกายนจ่าย83</v>
      </c>
      <c r="D60" s="24" t="str">
        <f>$A$3&amp;$D$5&amp;$D$6&amp;O60</f>
        <v>สาขาที่ 1ธันวาคมจ่าย83</v>
      </c>
      <c r="E60" s="24" t="str">
        <f>$A$3&amp;$E$5&amp;$E$6&amp;O60</f>
        <v>สาขาที่ 1มกราคมจ่าย83</v>
      </c>
      <c r="F60" s="24" t="str">
        <f>$A$3&amp;$F$5&amp;$F$6&amp;O60</f>
        <v>สาขาที่ 1กุมภาพันธ์จ่าย83</v>
      </c>
      <c r="G60" s="24" t="str">
        <f>$A$3&amp;$G$5&amp;$G$6&amp;O60</f>
        <v>สาขาที่ 1มีนาคมจ่าย83</v>
      </c>
      <c r="H60" s="24" t="str">
        <f>$A$3&amp;$H$5&amp;$H$6&amp;O60</f>
        <v>สาขาที่ 1เมษายนจ่าย83</v>
      </c>
      <c r="I60" s="24" t="str">
        <f>$A$3&amp;$I$5&amp;$I$6&amp;O60</f>
        <v>สาขาที่ 1พฤษภาคมจ่าย83</v>
      </c>
      <c r="J60" s="24" t="str">
        <f>$A$3&amp;$J$5&amp;$J$6&amp;O60</f>
        <v>สาขาที่ 1มิถุนายนจ่าย83</v>
      </c>
      <c r="K60" s="24" t="str">
        <f>$A$3&amp;$K$5&amp;$K$6&amp;O60</f>
        <v>สาขาที่ 1กรกฎาคมจ่าย83</v>
      </c>
      <c r="L60" s="24" t="str">
        <f>$A$3&amp;$L$5&amp;$L$6&amp;O60</f>
        <v>สาขาที่ 1สิงหาคมจ่าย83</v>
      </c>
      <c r="M60" s="24" t="str">
        <f>$A$3&amp;$M$5&amp;$M$6&amp;O60</f>
        <v>สาขาที่ 1กันยายนจ่าย83</v>
      </c>
      <c r="N60" s="24" t="str">
        <f t="shared" si="68"/>
        <v>สาขาที่ 1จ่าย83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9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70"/>
        <v>0</v>
      </c>
      <c r="AH60" s="68">
        <f t="shared" si="71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1ตุลาคมจ่าย84</v>
      </c>
      <c r="C61" s="24" t="str">
        <f>$A$3&amp;$C$5&amp;$C$6&amp;O61</f>
        <v>สาขาที่ 1พฤศจิกายนจ่าย84</v>
      </c>
      <c r="D61" s="24" t="str">
        <f>$A$3&amp;$D$5&amp;$D$6&amp;O61</f>
        <v>สาขาที่ 1ธันวาคมจ่าย84</v>
      </c>
      <c r="E61" s="24" t="str">
        <f>$A$3&amp;$E$5&amp;$E$6&amp;O61</f>
        <v>สาขาที่ 1มกราคมจ่าย84</v>
      </c>
      <c r="F61" s="24" t="str">
        <f>$A$3&amp;$F$5&amp;$F$6&amp;O61</f>
        <v>สาขาที่ 1กุมภาพันธ์จ่าย84</v>
      </c>
      <c r="G61" s="24" t="str">
        <f>$A$3&amp;$G$5&amp;$G$6&amp;O61</f>
        <v>สาขาที่ 1มีนาคมจ่าย84</v>
      </c>
      <c r="H61" s="24" t="str">
        <f>$A$3&amp;$H$5&amp;$H$6&amp;O61</f>
        <v>สาขาที่ 1เมษายนจ่าย84</v>
      </c>
      <c r="I61" s="24" t="str">
        <f>$A$3&amp;$I$5&amp;$I$6&amp;O61</f>
        <v>สาขาที่ 1พฤษภาคมจ่าย84</v>
      </c>
      <c r="J61" s="24" t="str">
        <f>$A$3&amp;$J$5&amp;$J$6&amp;O61</f>
        <v>สาขาที่ 1มิถุนายนจ่าย84</v>
      </c>
      <c r="K61" s="24" t="str">
        <f>$A$3&amp;$K$5&amp;$K$6&amp;O61</f>
        <v>สาขาที่ 1กรกฎาคมจ่าย84</v>
      </c>
      <c r="L61" s="24" t="str">
        <f>$A$3&amp;$L$5&amp;$L$6&amp;O61</f>
        <v>สาขาที่ 1สิงหาคมจ่าย84</v>
      </c>
      <c r="M61" s="24" t="str">
        <f>$A$3&amp;$M$5&amp;$M$6&amp;O61</f>
        <v>สาขาที่ 1กันยายนจ่าย84</v>
      </c>
      <c r="N61" s="24" t="str">
        <f t="shared" si="68"/>
        <v>สาขาที่ 1จ่าย84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9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70"/>
        <v>0</v>
      </c>
      <c r="AH61" s="68">
        <f t="shared" si="71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1ตุลาคมจ่าย91</v>
      </c>
      <c r="C63" s="24" t="str">
        <f>$A$3&amp;$C$5&amp;$C$6&amp;O63</f>
        <v>สาขาที่ 1พฤศจิกายนจ่าย91</v>
      </c>
      <c r="D63" s="24" t="str">
        <f>$A$3&amp;$D$5&amp;$D$6&amp;O63</f>
        <v>สาขาที่ 1ธันวาคมจ่าย91</v>
      </c>
      <c r="E63" s="24" t="str">
        <f>$A$3&amp;$E$5&amp;$E$6&amp;O63</f>
        <v>สาขาที่ 1มกราคมจ่าย91</v>
      </c>
      <c r="F63" s="24" t="str">
        <f>$A$3&amp;$F$5&amp;$F$6&amp;O63</f>
        <v>สาขาที่ 1กุมภาพันธ์จ่าย91</v>
      </c>
      <c r="G63" s="24" t="str">
        <f>$A$3&amp;$G$5&amp;$G$6&amp;O63</f>
        <v>สาขาที่ 1มีนาคมจ่าย91</v>
      </c>
      <c r="H63" s="24" t="str">
        <f>$A$3&amp;$H$5&amp;$H$6&amp;O63</f>
        <v>สาขาที่ 1เมษายนจ่าย91</v>
      </c>
      <c r="I63" s="24" t="str">
        <f>$A$3&amp;$I$5&amp;$I$6&amp;O63</f>
        <v>สาขาที่ 1พฤษภาคมจ่าย91</v>
      </c>
      <c r="J63" s="24" t="str">
        <f>$A$3&amp;$J$5&amp;$J$6&amp;O63</f>
        <v>สาขาที่ 1มิถุนายนจ่าย91</v>
      </c>
      <c r="K63" s="24" t="str">
        <f>$A$3&amp;$K$5&amp;$K$6&amp;O63</f>
        <v>สาขาที่ 1กรกฎาคมจ่าย91</v>
      </c>
      <c r="L63" s="24" t="str">
        <f>$A$3&amp;$L$5&amp;$L$6&amp;O63</f>
        <v>สาขาที่ 1สิงหาคมจ่าย91</v>
      </c>
      <c r="M63" s="24" t="str">
        <f>$A$3&amp;$M$5&amp;$M$6&amp;O63</f>
        <v>สาขาที่ 1กันยายนจ่าย91</v>
      </c>
      <c r="N63" s="24" t="str">
        <f t="shared" ref="N63:N65" si="72">$A$3&amp;$N$6&amp;O63</f>
        <v>สาขาที่ 1จ่าย91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73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G65" si="74">Q63+AE63</f>
        <v>0</v>
      </c>
      <c r="AH63" s="68">
        <f t="shared" ref="AH63:AH65" si="75">R63+AF63</f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1ตุลาคมจ่าย92</v>
      </c>
      <c r="C64" s="24" t="str">
        <f>$A$3&amp;$C$5&amp;$C$6&amp;O64</f>
        <v>สาขาที่ 1พฤศจิกายนจ่าย92</v>
      </c>
      <c r="D64" s="24" t="str">
        <f>$A$3&amp;$D$5&amp;$D$6&amp;O64</f>
        <v>สาขาที่ 1ธันวาคมจ่าย92</v>
      </c>
      <c r="E64" s="24" t="str">
        <f>$A$3&amp;$E$5&amp;$E$6&amp;O64</f>
        <v>สาขาที่ 1มกราคมจ่าย92</v>
      </c>
      <c r="F64" s="24" t="str">
        <f>$A$3&amp;$F$5&amp;$F$6&amp;O64</f>
        <v>สาขาที่ 1กุมภาพันธ์จ่าย92</v>
      </c>
      <c r="G64" s="24" t="str">
        <f>$A$3&amp;$G$5&amp;$G$6&amp;O64</f>
        <v>สาขาที่ 1มีนาคมจ่าย92</v>
      </c>
      <c r="H64" s="24" t="str">
        <f>$A$3&amp;$H$5&amp;$H$6&amp;O64</f>
        <v>สาขาที่ 1เมษายนจ่าย92</v>
      </c>
      <c r="I64" s="24" t="str">
        <f>$A$3&amp;$I$5&amp;$I$6&amp;O64</f>
        <v>สาขาที่ 1พฤษภาคมจ่าย92</v>
      </c>
      <c r="J64" s="24" t="str">
        <f>$A$3&amp;$J$5&amp;$J$6&amp;O64</f>
        <v>สาขาที่ 1มิถุนายนจ่าย92</v>
      </c>
      <c r="K64" s="24" t="str">
        <f>$A$3&amp;$K$5&amp;$K$6&amp;O64</f>
        <v>สาขาที่ 1กรกฎาคมจ่าย92</v>
      </c>
      <c r="L64" s="24" t="str">
        <f>$A$3&amp;$L$5&amp;$L$6&amp;O64</f>
        <v>สาขาที่ 1สิงหาคมจ่าย92</v>
      </c>
      <c r="M64" s="24" t="str">
        <f>$A$3&amp;$M$5&amp;$M$6&amp;O64</f>
        <v>สาขาที่ 1กันยายนจ่าย92</v>
      </c>
      <c r="N64" s="24" t="str">
        <f t="shared" si="72"/>
        <v>สาขาที่ 1จ่าย92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73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74"/>
        <v>0</v>
      </c>
      <c r="AH64" s="68">
        <f t="shared" si="75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1ตุลาคมจ่าย93</v>
      </c>
      <c r="C65" s="24" t="str">
        <f>$A$3&amp;$C$5&amp;$C$6&amp;O65</f>
        <v>สาขาที่ 1พฤศจิกายนจ่าย93</v>
      </c>
      <c r="D65" s="24" t="str">
        <f>$A$3&amp;$D$5&amp;$D$6&amp;O65</f>
        <v>สาขาที่ 1ธันวาคมจ่าย93</v>
      </c>
      <c r="E65" s="24" t="str">
        <f>$A$3&amp;$E$5&amp;$E$6&amp;O65</f>
        <v>สาขาที่ 1มกราคมจ่าย93</v>
      </c>
      <c r="F65" s="24" t="str">
        <f>$A$3&amp;$F$5&amp;$F$6&amp;O65</f>
        <v>สาขาที่ 1กุมภาพันธ์จ่าย93</v>
      </c>
      <c r="G65" s="24" t="str">
        <f>$A$3&amp;$G$5&amp;$G$6&amp;O65</f>
        <v>สาขาที่ 1มีนาคมจ่าย93</v>
      </c>
      <c r="H65" s="24" t="str">
        <f>$A$3&amp;$H$5&amp;$H$6&amp;O65</f>
        <v>สาขาที่ 1เมษายนจ่าย93</v>
      </c>
      <c r="I65" s="24" t="str">
        <f>$A$3&amp;$I$5&amp;$I$6&amp;O65</f>
        <v>สาขาที่ 1พฤษภาคมจ่าย93</v>
      </c>
      <c r="J65" s="24" t="str">
        <f>$A$3&amp;$J$5&amp;$J$6&amp;O65</f>
        <v>สาขาที่ 1มิถุนายนจ่าย93</v>
      </c>
      <c r="K65" s="24" t="str">
        <f>$A$3&amp;$K$5&amp;$K$6&amp;O65</f>
        <v>สาขาที่ 1กรกฎาคมจ่าย93</v>
      </c>
      <c r="L65" s="24" t="str">
        <f>$A$3&amp;$L$5&amp;$L$6&amp;O65</f>
        <v>สาขาที่ 1สิงหาคมจ่าย93</v>
      </c>
      <c r="M65" s="24" t="str">
        <f>$A$3&amp;$M$5&amp;$M$6&amp;O65</f>
        <v>สาขาที่ 1กันยายนจ่าย93</v>
      </c>
      <c r="N65" s="24" t="str">
        <f t="shared" si="72"/>
        <v>สาขาที่ 1จ่าย93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73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74"/>
        <v>0</v>
      </c>
      <c r="AH65" s="68">
        <f t="shared" si="75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1ตุลาคมจ่าย10</v>
      </c>
      <c r="C67" s="24" t="str">
        <f>$A$3&amp;$C$5&amp;$C$6&amp;O67</f>
        <v>สาขาที่ 1พฤศจิกายนจ่าย10</v>
      </c>
      <c r="D67" s="24" t="str">
        <f>$A$3&amp;$D$5&amp;$D$6&amp;O67</f>
        <v>สาขาที่ 1ธันวาคมจ่าย10</v>
      </c>
      <c r="E67" s="24" t="str">
        <f>$A$3&amp;$E$5&amp;$E$6&amp;O67</f>
        <v>สาขาที่ 1มกราคมจ่าย10</v>
      </c>
      <c r="F67" s="24" t="str">
        <f>$A$3&amp;$F$5&amp;$F$6&amp;O67</f>
        <v>สาขาที่ 1กุมภาพันธ์จ่าย10</v>
      </c>
      <c r="G67" s="24" t="str">
        <f>$A$3&amp;$G$5&amp;$G$6&amp;O67</f>
        <v>สาขาที่ 1มีนาคมจ่าย10</v>
      </c>
      <c r="H67" s="24" t="str">
        <f>$A$3&amp;$H$5&amp;$H$6&amp;O67</f>
        <v>สาขาที่ 1เมษายนจ่าย10</v>
      </c>
      <c r="I67" s="24" t="str">
        <f>$A$3&amp;$I$5&amp;$I$6&amp;O67</f>
        <v>สาขาที่ 1พฤษภาคมจ่าย10</v>
      </c>
      <c r="J67" s="24" t="str">
        <f>$A$3&amp;$J$5&amp;$J$6&amp;O67</f>
        <v>สาขาที่ 1มิถุนายนจ่าย10</v>
      </c>
      <c r="K67" s="24" t="str">
        <f>$A$3&amp;$K$5&amp;$K$6&amp;O67</f>
        <v>สาขาที่ 1กรกฎาคมจ่าย10</v>
      </c>
      <c r="L67" s="24" t="str">
        <f>$A$3&amp;$L$5&amp;$L$6&amp;O67</f>
        <v>สาขาที่ 1สิงหาคมจ่าย10</v>
      </c>
      <c r="M67" s="24" t="str">
        <f>$A$3&amp;$M$5&amp;$M$6&amp;O67</f>
        <v>สาขาที่ 1กันยายนจ่าย10</v>
      </c>
      <c r="N67" s="24" t="str">
        <f t="shared" ref="N67:N71" si="76">$A$3&amp;$N$6&amp;O67</f>
        <v>สาขาที่ 1จ่าย10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7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G71" si="78">Q67+AE67</f>
        <v>0</v>
      </c>
      <c r="AH67" s="68">
        <f t="shared" ref="AH67:AH71" si="79">R67+AF67</f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1ตุลาคมจ่าย101</v>
      </c>
      <c r="C68" s="24" t="str">
        <f>$A$3&amp;$C$5&amp;$C$6&amp;O68</f>
        <v>สาขาที่ 1พฤศจิกายนจ่าย101</v>
      </c>
      <c r="D68" s="24" t="str">
        <f>$A$3&amp;$D$5&amp;$D$6&amp;O68</f>
        <v>สาขาที่ 1ธันวาคมจ่าย101</v>
      </c>
      <c r="E68" s="24" t="str">
        <f>$A$3&amp;$E$5&amp;$E$6&amp;O68</f>
        <v>สาขาที่ 1มกราคมจ่าย101</v>
      </c>
      <c r="F68" s="24" t="str">
        <f>$A$3&amp;$F$5&amp;$F$6&amp;O68</f>
        <v>สาขาที่ 1กุมภาพันธ์จ่าย101</v>
      </c>
      <c r="G68" s="24" t="str">
        <f>$A$3&amp;$G$5&amp;$G$6&amp;O68</f>
        <v>สาขาที่ 1มีนาคมจ่าย101</v>
      </c>
      <c r="H68" s="24" t="str">
        <f>$A$3&amp;$H$5&amp;$H$6&amp;O68</f>
        <v>สาขาที่ 1เมษายนจ่าย101</v>
      </c>
      <c r="I68" s="24" t="str">
        <f>$A$3&amp;$I$5&amp;$I$6&amp;O68</f>
        <v>สาขาที่ 1พฤษภาคมจ่าย101</v>
      </c>
      <c r="J68" s="24" t="str">
        <f>$A$3&amp;$J$5&amp;$J$6&amp;O68</f>
        <v>สาขาที่ 1มิถุนายนจ่าย101</v>
      </c>
      <c r="K68" s="24" t="str">
        <f>$A$3&amp;$K$5&amp;$K$6&amp;O68</f>
        <v>สาขาที่ 1กรกฎาคมจ่าย101</v>
      </c>
      <c r="L68" s="24" t="str">
        <f>$A$3&amp;$L$5&amp;$L$6&amp;O68</f>
        <v>สาขาที่ 1สิงหาคมจ่าย101</v>
      </c>
      <c r="M68" s="24" t="str">
        <f>$A$3&amp;$M$5&amp;$M$6&amp;O68</f>
        <v>สาขาที่ 1กันยายนจ่าย101</v>
      </c>
      <c r="N68" s="24" t="str">
        <f t="shared" si="76"/>
        <v>สาขาที่ 1จ่าย101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7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8"/>
        <v>0</v>
      </c>
      <c r="AH68" s="68">
        <f t="shared" si="79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1ตุลาคมจ่าย102</v>
      </c>
      <c r="C69" s="24" t="str">
        <f>$A$3&amp;$C$5&amp;$C$6&amp;O69</f>
        <v>สาขาที่ 1พฤศจิกายนจ่าย102</v>
      </c>
      <c r="D69" s="24" t="str">
        <f>$A$3&amp;$D$5&amp;$D$6&amp;O69</f>
        <v>สาขาที่ 1ธันวาคมจ่าย102</v>
      </c>
      <c r="E69" s="24" t="str">
        <f>$A$3&amp;$E$5&amp;$E$6&amp;O69</f>
        <v>สาขาที่ 1มกราคมจ่าย102</v>
      </c>
      <c r="F69" s="24" t="str">
        <f>$A$3&amp;$F$5&amp;$F$6&amp;O69</f>
        <v>สาขาที่ 1กุมภาพันธ์จ่าย102</v>
      </c>
      <c r="G69" s="24" t="str">
        <f>$A$3&amp;$G$5&amp;$G$6&amp;O69</f>
        <v>สาขาที่ 1มีนาคมจ่าย102</v>
      </c>
      <c r="H69" s="24" t="str">
        <f>$A$3&amp;$H$5&amp;$H$6&amp;O69</f>
        <v>สาขาที่ 1เมษายนจ่าย102</v>
      </c>
      <c r="I69" s="24" t="str">
        <f>$A$3&amp;$I$5&amp;$I$6&amp;O69</f>
        <v>สาขาที่ 1พฤษภาคมจ่าย102</v>
      </c>
      <c r="J69" s="24" t="str">
        <f>$A$3&amp;$J$5&amp;$J$6&amp;O69</f>
        <v>สาขาที่ 1มิถุนายนจ่าย102</v>
      </c>
      <c r="K69" s="24" t="str">
        <f>$A$3&amp;$K$5&amp;$K$6&amp;O69</f>
        <v>สาขาที่ 1กรกฎาคมจ่าย102</v>
      </c>
      <c r="L69" s="24" t="str">
        <f>$A$3&amp;$L$5&amp;$L$6&amp;O69</f>
        <v>สาขาที่ 1สิงหาคมจ่าย102</v>
      </c>
      <c r="M69" s="24" t="str">
        <f>$A$3&amp;$M$5&amp;$M$6&amp;O69</f>
        <v>สาขาที่ 1กันยายนจ่าย102</v>
      </c>
      <c r="N69" s="24" t="str">
        <f t="shared" si="76"/>
        <v>สาขาที่ 1จ่าย102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7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8"/>
        <v>0</v>
      </c>
      <c r="AH69" s="68">
        <f t="shared" si="79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1ตุลาคมจ่าย103</v>
      </c>
      <c r="C70" s="24" t="str">
        <f>$A$3&amp;$C$5&amp;$C$6&amp;O70</f>
        <v>สาขาที่ 1พฤศจิกายนจ่าย103</v>
      </c>
      <c r="D70" s="24" t="str">
        <f>$A$3&amp;$D$5&amp;$D$6&amp;O70</f>
        <v>สาขาที่ 1ธันวาคมจ่าย103</v>
      </c>
      <c r="E70" s="24" t="str">
        <f>$A$3&amp;$E$5&amp;$E$6&amp;O70</f>
        <v>สาขาที่ 1มกราคมจ่าย103</v>
      </c>
      <c r="F70" s="24" t="str">
        <f>$A$3&amp;$F$5&amp;$F$6&amp;O70</f>
        <v>สาขาที่ 1กุมภาพันธ์จ่าย103</v>
      </c>
      <c r="G70" s="24" t="str">
        <f>$A$3&amp;$G$5&amp;$G$6&amp;O70</f>
        <v>สาขาที่ 1มีนาคมจ่าย103</v>
      </c>
      <c r="H70" s="24" t="str">
        <f>$A$3&amp;$H$5&amp;$H$6&amp;O70</f>
        <v>สาขาที่ 1เมษายนจ่าย103</v>
      </c>
      <c r="I70" s="24" t="str">
        <f>$A$3&amp;$I$5&amp;$I$6&amp;O70</f>
        <v>สาขาที่ 1พฤษภาคมจ่าย103</v>
      </c>
      <c r="J70" s="24" t="str">
        <f>$A$3&amp;$J$5&amp;$J$6&amp;O70</f>
        <v>สาขาที่ 1มิถุนายนจ่าย103</v>
      </c>
      <c r="K70" s="24" t="str">
        <f>$A$3&amp;$K$5&amp;$K$6&amp;O70</f>
        <v>สาขาที่ 1กรกฎาคมจ่าย103</v>
      </c>
      <c r="L70" s="24" t="str">
        <f>$A$3&amp;$L$5&amp;$L$6&amp;O70</f>
        <v>สาขาที่ 1สิงหาคมจ่าย103</v>
      </c>
      <c r="M70" s="24" t="str">
        <f>$A$3&amp;$M$5&amp;$M$6&amp;O70</f>
        <v>สาขาที่ 1กันยายนจ่าย103</v>
      </c>
      <c r="N70" s="24" t="str">
        <f t="shared" si="76"/>
        <v>สาขาที่ 1จ่าย103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7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8"/>
        <v>0</v>
      </c>
      <c r="AH70" s="68">
        <f t="shared" si="79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1ตุลาคมจ่าย104</v>
      </c>
      <c r="C71" s="130" t="str">
        <f>$A$3&amp;$C$5&amp;$C$6&amp;O71</f>
        <v>สาขาที่ 1พฤศจิกายนจ่าย104</v>
      </c>
      <c r="D71" s="130" t="str">
        <f>$A$3&amp;$D$5&amp;$D$6&amp;O71</f>
        <v>สาขาที่ 1ธันวาคมจ่าย104</v>
      </c>
      <c r="E71" s="130" t="str">
        <f>$A$3&amp;$E$5&amp;$E$6&amp;O71</f>
        <v>สาขาที่ 1มกราคมจ่าย104</v>
      </c>
      <c r="F71" s="130" t="str">
        <f>$A$3&amp;$F$5&amp;$F$6&amp;O71</f>
        <v>สาขาที่ 1กุมภาพันธ์จ่าย104</v>
      </c>
      <c r="G71" s="130" t="str">
        <f>$A$3&amp;$G$5&amp;$G$6&amp;O71</f>
        <v>สาขาที่ 1มีนาคมจ่าย104</v>
      </c>
      <c r="H71" s="130" t="str">
        <f>$A$3&amp;$H$5&amp;$H$6&amp;O71</f>
        <v>สาขาที่ 1เมษายนจ่าย104</v>
      </c>
      <c r="I71" s="130" t="str">
        <f>$A$3&amp;$I$5&amp;$I$6&amp;O71</f>
        <v>สาขาที่ 1พฤษภาคมจ่าย104</v>
      </c>
      <c r="J71" s="130" t="str">
        <f>$A$3&amp;$J$5&amp;$J$6&amp;O71</f>
        <v>สาขาที่ 1มิถุนายนจ่าย104</v>
      </c>
      <c r="K71" s="130" t="str">
        <f>$A$3&amp;$K$5&amp;$K$6&amp;O71</f>
        <v>สาขาที่ 1กรกฎาคมจ่าย104</v>
      </c>
      <c r="L71" s="130" t="str">
        <f>$A$3&amp;$L$5&amp;$L$6&amp;O71</f>
        <v>สาขาที่ 1สิงหาคมจ่าย104</v>
      </c>
      <c r="M71" s="130" t="str">
        <f>$A$3&amp;$M$5&amp;$M$6&amp;O71</f>
        <v>สาขาที่ 1กันยายนจ่าย104</v>
      </c>
      <c r="N71" s="130" t="str">
        <f t="shared" si="76"/>
        <v>สาขาที่ 1จ่าย104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7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8"/>
        <v>0</v>
      </c>
      <c r="AH71" s="82">
        <f t="shared" si="79"/>
        <v>0</v>
      </c>
      <c r="AI71" s="81"/>
    </row>
  </sheetData>
  <mergeCells count="18">
    <mergeCell ref="A1:AI1"/>
    <mergeCell ref="A2:AI2"/>
    <mergeCell ref="A5:A6"/>
    <mergeCell ref="O5:P6"/>
    <mergeCell ref="AG5:AH5"/>
    <mergeCell ref="O66:P66"/>
    <mergeCell ref="A3:AI3"/>
    <mergeCell ref="O29:P29"/>
    <mergeCell ref="O36:P36"/>
    <mergeCell ref="O49:P49"/>
    <mergeCell ref="O55:P55"/>
    <mergeCell ref="O57:P57"/>
    <mergeCell ref="O62:P62"/>
    <mergeCell ref="AE5:AF5"/>
    <mergeCell ref="AI5:AI6"/>
    <mergeCell ref="O7:P7"/>
    <mergeCell ref="O10:P10"/>
    <mergeCell ref="O19:P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7" sqref="A7:A71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">
        <v>496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50" t="s">
        <v>19</v>
      </c>
      <c r="T5" s="50" t="s">
        <v>20</v>
      </c>
      <c r="U5" s="50" t="s">
        <v>21</v>
      </c>
      <c r="V5" s="65" t="s">
        <v>22</v>
      </c>
      <c r="W5" s="50" t="s">
        <v>23</v>
      </c>
      <c r="X5" s="50" t="s">
        <v>24</v>
      </c>
      <c r="Y5" s="50" t="s">
        <v>25</v>
      </c>
      <c r="Z5" s="50" t="s">
        <v>26</v>
      </c>
      <c r="AA5" s="50" t="s">
        <v>27</v>
      </c>
      <c r="AB5" s="50" t="s">
        <v>28</v>
      </c>
      <c r="AC5" s="50" t="s">
        <v>29</v>
      </c>
      <c r="AD5" s="50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50" t="s">
        <v>401</v>
      </c>
      <c r="T6" s="50" t="s">
        <v>401</v>
      </c>
      <c r="U6" s="50" t="s">
        <v>401</v>
      </c>
      <c r="V6" s="50" t="s">
        <v>401</v>
      </c>
      <c r="W6" s="50" t="s">
        <v>401</v>
      </c>
      <c r="X6" s="50" t="s">
        <v>401</v>
      </c>
      <c r="Y6" s="50" t="s">
        <v>401</v>
      </c>
      <c r="Z6" s="50" t="s">
        <v>401</v>
      </c>
      <c r="AA6" s="50" t="s">
        <v>401</v>
      </c>
      <c r="AB6" s="50" t="s">
        <v>401</v>
      </c>
      <c r="AC6" s="50" t="s">
        <v>401</v>
      </c>
      <c r="AD6" s="50" t="s">
        <v>401</v>
      </c>
      <c r="AE6" s="50" t="s">
        <v>401</v>
      </c>
      <c r="AF6" s="67" t="s">
        <v>492</v>
      </c>
      <c r="AG6" s="50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2ตุลาคมจ่าย11</v>
      </c>
      <c r="C8" s="24" t="str">
        <f>$A$3&amp;$C$5&amp;$C$6&amp;O8</f>
        <v>สาขาที่ 2พฤศจิกายนจ่าย11</v>
      </c>
      <c r="D8" s="24" t="str">
        <f>$A$3&amp;$D$5&amp;$D$6&amp;O8</f>
        <v>สาขาที่ 2ธันวาคมจ่าย11</v>
      </c>
      <c r="E8" s="24" t="str">
        <f>$A$3&amp;$E$5&amp;$E$6&amp;O8</f>
        <v>สาขาที่ 2มกราคมจ่าย11</v>
      </c>
      <c r="F8" s="24" t="str">
        <f>$A$3&amp;$F$5&amp;$F$6&amp;O8</f>
        <v>สาขาที่ 2กุมภาพันธ์จ่าย11</v>
      </c>
      <c r="G8" s="24" t="str">
        <f>$A$3&amp;$G$5&amp;$G$6&amp;O8</f>
        <v>สาขาที่ 2มีนาคมจ่าย11</v>
      </c>
      <c r="H8" s="24" t="str">
        <f>$A$3&amp;$H$5&amp;$H$6&amp;O8</f>
        <v>สาขาที่ 2เมษายนจ่าย11</v>
      </c>
      <c r="I8" s="24" t="str">
        <f>$A$3&amp;$I$5&amp;$I$6&amp;O8</f>
        <v>สาขาที่ 2พฤษภาคมจ่าย11</v>
      </c>
      <c r="J8" s="24" t="str">
        <f>$A$3&amp;$J$5&amp;$J$6&amp;O8</f>
        <v>สาขาที่ 2มิถุนายนจ่าย11</v>
      </c>
      <c r="K8" s="24" t="str">
        <f>$A$3&amp;$K$5&amp;$K$6&amp;O8</f>
        <v>สาขาที่ 2กรกฎาคมจ่าย11</v>
      </c>
      <c r="L8" s="24" t="str">
        <f>$A$3&amp;$L$5&amp;$L$6&amp;O8</f>
        <v>สาขาที่ 2สิงหาคมจ่าย11</v>
      </c>
      <c r="M8" s="24" t="str">
        <f>$A$3&amp;$M$5&amp;$M$6&amp;O8</f>
        <v>สาขาที่ 2กันยายนจ่าย11</v>
      </c>
      <c r="N8" s="24" t="str">
        <f>$A$3&amp;$N$6&amp;O8</f>
        <v>สาขาที่ 2จ่าย11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2ตุลาคมจ่าย12</v>
      </c>
      <c r="C9" s="24" t="str">
        <f>$A$3&amp;$C$5&amp;$C$6&amp;O9</f>
        <v>สาขาที่ 2พฤศจิกายนจ่าย12</v>
      </c>
      <c r="D9" s="24" t="str">
        <f>$A$3&amp;$D$5&amp;$D$6&amp;O9</f>
        <v>สาขาที่ 2ธันวาคมจ่าย12</v>
      </c>
      <c r="E9" s="24" t="str">
        <f>$A$3&amp;$E$5&amp;$E$6&amp;O9</f>
        <v>สาขาที่ 2มกราคมจ่าย12</v>
      </c>
      <c r="F9" s="24" t="str">
        <f>$A$3&amp;$F$5&amp;$F$6&amp;O9</f>
        <v>สาขาที่ 2กุมภาพันธ์จ่าย12</v>
      </c>
      <c r="G9" s="24" t="str">
        <f>$A$3&amp;$G$5&amp;$G$6&amp;O9</f>
        <v>สาขาที่ 2มีนาคมจ่าย12</v>
      </c>
      <c r="H9" s="24" t="str">
        <f>$A$3&amp;$H$5&amp;$H$6&amp;O9</f>
        <v>สาขาที่ 2เมษายนจ่าย12</v>
      </c>
      <c r="I9" s="24" t="str">
        <f>$A$3&amp;$I$5&amp;$I$6&amp;O9</f>
        <v>สาขาที่ 2พฤษภาคมจ่าย12</v>
      </c>
      <c r="J9" s="24" t="str">
        <f>$A$3&amp;$J$5&amp;$J$6&amp;O9</f>
        <v>สาขาที่ 2มิถุนายนจ่าย12</v>
      </c>
      <c r="K9" s="24" t="str">
        <f>$A$3&amp;$K$5&amp;$K$6&amp;O9</f>
        <v>สาขาที่ 2กรกฎาคมจ่าย12</v>
      </c>
      <c r="L9" s="24" t="str">
        <f>$A$3&amp;$L$5&amp;$L$6&amp;O9</f>
        <v>สาขาที่ 2สิงหาคมจ่าย12</v>
      </c>
      <c r="M9" s="24" t="str">
        <f>$A$3&amp;$M$5&amp;$M$6&amp;O9</f>
        <v>สาขาที่ 2กันยายนจ่าย12</v>
      </c>
      <c r="N9" s="24" t="str">
        <f>$A$3&amp;$N$6&amp;O9</f>
        <v>สาขาที่ 2จ่าย12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2ตุลาคมจ่าย21</v>
      </c>
      <c r="C11" s="24" t="str">
        <f t="shared" ref="C11:C18" si="1">$A$3&amp;$C$5&amp;$C$6&amp;O11</f>
        <v>สาขาที่ 2พฤศจิกายนจ่าย21</v>
      </c>
      <c r="D11" s="24" t="str">
        <f t="shared" ref="D11:D18" si="2">$A$3&amp;$D$5&amp;$D$6&amp;O11</f>
        <v>สาขาที่ 2ธันวาคมจ่าย21</v>
      </c>
      <c r="E11" s="24" t="str">
        <f t="shared" ref="E11:E18" si="3">$A$3&amp;$E$5&amp;$E$6&amp;O11</f>
        <v>สาขาที่ 2มกราคมจ่าย21</v>
      </c>
      <c r="F11" s="24" t="str">
        <f t="shared" ref="F11:F18" si="4">$A$3&amp;$F$5&amp;$F$6&amp;O11</f>
        <v>สาขาที่ 2กุมภาพันธ์จ่าย21</v>
      </c>
      <c r="G11" s="24" t="str">
        <f t="shared" ref="G11:G18" si="5">$A$3&amp;$G$5&amp;$G$6&amp;O11</f>
        <v>สาขาที่ 2มีนาคมจ่าย21</v>
      </c>
      <c r="H11" s="24" t="str">
        <f t="shared" ref="H11:H18" si="6">$A$3&amp;$H$5&amp;$H$6&amp;O11</f>
        <v>สาขาที่ 2เมษายนจ่าย21</v>
      </c>
      <c r="I11" s="24" t="str">
        <f t="shared" ref="I11:I18" si="7">$A$3&amp;$I$5&amp;$I$6&amp;O11</f>
        <v>สาขาที่ 2พฤษภาคมจ่าย21</v>
      </c>
      <c r="J11" s="24" t="str">
        <f t="shared" ref="J11:J18" si="8">$A$3&amp;$J$5&amp;$J$6&amp;O11</f>
        <v>สาขาที่ 2มิถุนายนจ่าย21</v>
      </c>
      <c r="K11" s="24" t="str">
        <f t="shared" ref="K11:K18" si="9">$A$3&amp;$K$5&amp;$K$6&amp;O11</f>
        <v>สาขาที่ 2กรกฎาคมจ่าย21</v>
      </c>
      <c r="L11" s="24" t="str">
        <f t="shared" ref="L11:L18" si="10">$A$3&amp;$L$5&amp;$L$6&amp;O11</f>
        <v>สาขาที่ 2สิงหาคมจ่าย21</v>
      </c>
      <c r="M11" s="24" t="str">
        <f t="shared" ref="M11:M18" si="11">$A$3&amp;$M$5&amp;$M$6&amp;O11</f>
        <v>สาขาที่ 2กันยายนจ่าย21</v>
      </c>
      <c r="N11" s="24" t="str">
        <f t="shared" ref="N11:N18" si="12">$A$3&amp;$N$6&amp;O11</f>
        <v>สาขาที่ 2จ่าย21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H18" si="14">Q11+AE11</f>
        <v>0</v>
      </c>
      <c r="AH11" s="68">
        <f t="shared" si="14"/>
        <v>0</v>
      </c>
      <c r="AI11" s="25"/>
    </row>
    <row r="12" spans="1:35" ht="24" x14ac:dyDescent="0.55000000000000004">
      <c r="A12" s="7"/>
      <c r="B12" s="24" t="str">
        <f t="shared" si="0"/>
        <v>สาขาที่ 2ตุลาคมจ่าย21.1</v>
      </c>
      <c r="C12" s="24" t="str">
        <f t="shared" si="1"/>
        <v>สาขาที่ 2พฤศจิกายนจ่าย21.1</v>
      </c>
      <c r="D12" s="24" t="str">
        <f t="shared" si="2"/>
        <v>สาขาที่ 2ธันวาคมจ่าย21.1</v>
      </c>
      <c r="E12" s="24" t="str">
        <f t="shared" si="3"/>
        <v>สาขาที่ 2มกราคมจ่าย21.1</v>
      </c>
      <c r="F12" s="24" t="str">
        <f t="shared" si="4"/>
        <v>สาขาที่ 2กุมภาพันธ์จ่าย21.1</v>
      </c>
      <c r="G12" s="24" t="str">
        <f t="shared" si="5"/>
        <v>สาขาที่ 2มีนาคมจ่าย21.1</v>
      </c>
      <c r="H12" s="24" t="str">
        <f t="shared" si="6"/>
        <v>สาขาที่ 2เมษายนจ่าย21.1</v>
      </c>
      <c r="I12" s="24" t="str">
        <f t="shared" si="7"/>
        <v>สาขาที่ 2พฤษภาคมจ่าย21.1</v>
      </c>
      <c r="J12" s="24" t="str">
        <f t="shared" si="8"/>
        <v>สาขาที่ 2มิถุนายนจ่าย21.1</v>
      </c>
      <c r="K12" s="24" t="str">
        <f t="shared" si="9"/>
        <v>สาขาที่ 2กรกฎาคมจ่าย21.1</v>
      </c>
      <c r="L12" s="24" t="str">
        <f t="shared" si="10"/>
        <v>สาขาที่ 2สิงหาคมจ่าย21.1</v>
      </c>
      <c r="M12" s="24" t="str">
        <f t="shared" si="11"/>
        <v>สาขาที่ 2กันยายนจ่าย21.1</v>
      </c>
      <c r="N12" s="24" t="str">
        <f t="shared" si="12"/>
        <v>สาขาที่ 2จ่าย21.1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4"/>
        <v>0</v>
      </c>
      <c r="AI12" s="25"/>
    </row>
    <row r="13" spans="1:35" ht="24" x14ac:dyDescent="0.55000000000000004">
      <c r="A13" s="7"/>
      <c r="B13" s="24" t="str">
        <f t="shared" si="0"/>
        <v>สาขาที่ 2ตุลาคมจ่าย22</v>
      </c>
      <c r="C13" s="24" t="str">
        <f t="shared" si="1"/>
        <v>สาขาที่ 2พฤศจิกายนจ่าย22</v>
      </c>
      <c r="D13" s="24" t="str">
        <f t="shared" si="2"/>
        <v>สาขาที่ 2ธันวาคมจ่าย22</v>
      </c>
      <c r="E13" s="24" t="str">
        <f t="shared" si="3"/>
        <v>สาขาที่ 2มกราคมจ่าย22</v>
      </c>
      <c r="F13" s="24" t="str">
        <f t="shared" si="4"/>
        <v>สาขาที่ 2กุมภาพันธ์จ่าย22</v>
      </c>
      <c r="G13" s="24" t="str">
        <f t="shared" si="5"/>
        <v>สาขาที่ 2มีนาคมจ่าย22</v>
      </c>
      <c r="H13" s="24" t="str">
        <f t="shared" si="6"/>
        <v>สาขาที่ 2เมษายนจ่าย22</v>
      </c>
      <c r="I13" s="24" t="str">
        <f t="shared" si="7"/>
        <v>สาขาที่ 2พฤษภาคมจ่าย22</v>
      </c>
      <c r="J13" s="24" t="str">
        <f t="shared" si="8"/>
        <v>สาขาที่ 2มิถุนายนจ่าย22</v>
      </c>
      <c r="K13" s="24" t="str">
        <f t="shared" si="9"/>
        <v>สาขาที่ 2กรกฎาคมจ่าย22</v>
      </c>
      <c r="L13" s="24" t="str">
        <f t="shared" si="10"/>
        <v>สาขาที่ 2สิงหาคมจ่าย22</v>
      </c>
      <c r="M13" s="24" t="str">
        <f t="shared" si="11"/>
        <v>สาขาที่ 2กันยายนจ่าย22</v>
      </c>
      <c r="N13" s="24" t="str">
        <f t="shared" si="12"/>
        <v>สาขาที่ 2จ่าย22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4"/>
        <v>0</v>
      </c>
      <c r="AI13" s="25"/>
    </row>
    <row r="14" spans="1:35" ht="24" x14ac:dyDescent="0.55000000000000004">
      <c r="A14" s="7"/>
      <c r="B14" s="24" t="str">
        <f t="shared" si="0"/>
        <v>สาขาที่ 2ตุลาคมจ่าย22.1</v>
      </c>
      <c r="C14" s="24" t="str">
        <f t="shared" si="1"/>
        <v>สาขาที่ 2พฤศจิกายนจ่าย22.1</v>
      </c>
      <c r="D14" s="24" t="str">
        <f t="shared" si="2"/>
        <v>สาขาที่ 2ธันวาคมจ่าย22.1</v>
      </c>
      <c r="E14" s="24" t="str">
        <f t="shared" si="3"/>
        <v>สาขาที่ 2มกราคมจ่าย22.1</v>
      </c>
      <c r="F14" s="24" t="str">
        <f t="shared" si="4"/>
        <v>สาขาที่ 2กุมภาพันธ์จ่าย22.1</v>
      </c>
      <c r="G14" s="24" t="str">
        <f t="shared" si="5"/>
        <v>สาขาที่ 2มีนาคมจ่าย22.1</v>
      </c>
      <c r="H14" s="24" t="str">
        <f t="shared" si="6"/>
        <v>สาขาที่ 2เมษายนจ่าย22.1</v>
      </c>
      <c r="I14" s="24" t="str">
        <f t="shared" si="7"/>
        <v>สาขาที่ 2พฤษภาคมจ่าย22.1</v>
      </c>
      <c r="J14" s="24" t="str">
        <f t="shared" si="8"/>
        <v>สาขาที่ 2มิถุนายนจ่าย22.1</v>
      </c>
      <c r="K14" s="24" t="str">
        <f t="shared" si="9"/>
        <v>สาขาที่ 2กรกฎาคมจ่าย22.1</v>
      </c>
      <c r="L14" s="24" t="str">
        <f t="shared" si="10"/>
        <v>สาขาที่ 2สิงหาคมจ่าย22.1</v>
      </c>
      <c r="M14" s="24" t="str">
        <f t="shared" si="11"/>
        <v>สาขาที่ 2กันยายนจ่าย22.1</v>
      </c>
      <c r="N14" s="24" t="str">
        <f t="shared" si="12"/>
        <v>สาขาที่ 2จ่าย22.1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4"/>
        <v>0</v>
      </c>
      <c r="AI14" s="25"/>
    </row>
    <row r="15" spans="1:35" ht="24" x14ac:dyDescent="0.55000000000000004">
      <c r="A15" s="7"/>
      <c r="B15" s="24" t="str">
        <f t="shared" si="0"/>
        <v>สาขาที่ 2ตุลาคมจ่าย23</v>
      </c>
      <c r="C15" s="24" t="str">
        <f t="shared" si="1"/>
        <v>สาขาที่ 2พฤศจิกายนจ่าย23</v>
      </c>
      <c r="D15" s="24" t="str">
        <f t="shared" si="2"/>
        <v>สาขาที่ 2ธันวาคมจ่าย23</v>
      </c>
      <c r="E15" s="24" t="str">
        <f t="shared" si="3"/>
        <v>สาขาที่ 2มกราคมจ่าย23</v>
      </c>
      <c r="F15" s="24" t="str">
        <f t="shared" si="4"/>
        <v>สาขาที่ 2กุมภาพันธ์จ่าย23</v>
      </c>
      <c r="G15" s="24" t="str">
        <f t="shared" si="5"/>
        <v>สาขาที่ 2มีนาคมจ่าย23</v>
      </c>
      <c r="H15" s="24" t="str">
        <f t="shared" si="6"/>
        <v>สาขาที่ 2เมษายนจ่าย23</v>
      </c>
      <c r="I15" s="24" t="str">
        <f t="shared" si="7"/>
        <v>สาขาที่ 2พฤษภาคมจ่าย23</v>
      </c>
      <c r="J15" s="24" t="str">
        <f t="shared" si="8"/>
        <v>สาขาที่ 2มิถุนายนจ่าย23</v>
      </c>
      <c r="K15" s="24" t="str">
        <f t="shared" si="9"/>
        <v>สาขาที่ 2กรกฎาคมจ่าย23</v>
      </c>
      <c r="L15" s="24" t="str">
        <f t="shared" si="10"/>
        <v>สาขาที่ 2สิงหาคมจ่าย23</v>
      </c>
      <c r="M15" s="24" t="str">
        <f t="shared" si="11"/>
        <v>สาขาที่ 2กันยายนจ่าย23</v>
      </c>
      <c r="N15" s="24" t="str">
        <f t="shared" si="12"/>
        <v>สาขาที่ 2จ่าย23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4"/>
        <v>0</v>
      </c>
      <c r="AI15" s="25"/>
    </row>
    <row r="16" spans="1:35" ht="24" x14ac:dyDescent="0.55000000000000004">
      <c r="A16" s="7"/>
      <c r="B16" s="24" t="str">
        <f t="shared" si="0"/>
        <v>สาขาที่ 2ตุลาคมจ่าย23.1</v>
      </c>
      <c r="C16" s="24" t="str">
        <f t="shared" si="1"/>
        <v>สาขาที่ 2พฤศจิกายนจ่าย23.1</v>
      </c>
      <c r="D16" s="24" t="str">
        <f t="shared" si="2"/>
        <v>สาขาที่ 2ธันวาคมจ่าย23.1</v>
      </c>
      <c r="E16" s="24" t="str">
        <f t="shared" si="3"/>
        <v>สาขาที่ 2มกราคมจ่าย23.1</v>
      </c>
      <c r="F16" s="24" t="str">
        <f t="shared" si="4"/>
        <v>สาขาที่ 2กุมภาพันธ์จ่าย23.1</v>
      </c>
      <c r="G16" s="24" t="str">
        <f t="shared" si="5"/>
        <v>สาขาที่ 2มีนาคมจ่าย23.1</v>
      </c>
      <c r="H16" s="24" t="str">
        <f t="shared" si="6"/>
        <v>สาขาที่ 2เมษายนจ่าย23.1</v>
      </c>
      <c r="I16" s="24" t="str">
        <f t="shared" si="7"/>
        <v>สาขาที่ 2พฤษภาคมจ่าย23.1</v>
      </c>
      <c r="J16" s="24" t="str">
        <f t="shared" si="8"/>
        <v>สาขาที่ 2มิถุนายนจ่าย23.1</v>
      </c>
      <c r="K16" s="24" t="str">
        <f t="shared" si="9"/>
        <v>สาขาที่ 2กรกฎาคมจ่าย23.1</v>
      </c>
      <c r="L16" s="24" t="str">
        <f t="shared" si="10"/>
        <v>สาขาที่ 2สิงหาคมจ่าย23.1</v>
      </c>
      <c r="M16" s="24" t="str">
        <f t="shared" si="11"/>
        <v>สาขาที่ 2กันยายนจ่าย23.1</v>
      </c>
      <c r="N16" s="24" t="str">
        <f t="shared" si="12"/>
        <v>สาขาที่ 2จ่าย23.1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4"/>
        <v>0</v>
      </c>
      <c r="AI16" s="25"/>
    </row>
    <row r="17" spans="1:35" ht="24" x14ac:dyDescent="0.55000000000000004">
      <c r="A17" s="7"/>
      <c r="B17" s="24" t="str">
        <f t="shared" si="0"/>
        <v>สาขาที่ 2ตุลาคมจ่าย24</v>
      </c>
      <c r="C17" s="24" t="str">
        <f t="shared" si="1"/>
        <v>สาขาที่ 2พฤศจิกายนจ่าย24</v>
      </c>
      <c r="D17" s="24" t="str">
        <f t="shared" si="2"/>
        <v>สาขาที่ 2ธันวาคมจ่าย24</v>
      </c>
      <c r="E17" s="24" t="str">
        <f t="shared" si="3"/>
        <v>สาขาที่ 2มกราคมจ่าย24</v>
      </c>
      <c r="F17" s="24" t="str">
        <f t="shared" si="4"/>
        <v>สาขาที่ 2กุมภาพันธ์จ่าย24</v>
      </c>
      <c r="G17" s="24" t="str">
        <f t="shared" si="5"/>
        <v>สาขาที่ 2มีนาคมจ่าย24</v>
      </c>
      <c r="H17" s="24" t="str">
        <f t="shared" si="6"/>
        <v>สาขาที่ 2เมษายนจ่าย24</v>
      </c>
      <c r="I17" s="24" t="str">
        <f t="shared" si="7"/>
        <v>สาขาที่ 2พฤษภาคมจ่าย24</v>
      </c>
      <c r="J17" s="24" t="str">
        <f t="shared" si="8"/>
        <v>สาขาที่ 2มิถุนายนจ่าย24</v>
      </c>
      <c r="K17" s="24" t="str">
        <f t="shared" si="9"/>
        <v>สาขาที่ 2กรกฎาคมจ่าย24</v>
      </c>
      <c r="L17" s="24" t="str">
        <f t="shared" si="10"/>
        <v>สาขาที่ 2สิงหาคมจ่าย24</v>
      </c>
      <c r="M17" s="24" t="str">
        <f t="shared" si="11"/>
        <v>สาขาที่ 2กันยายนจ่าย24</v>
      </c>
      <c r="N17" s="24" t="str">
        <f t="shared" si="12"/>
        <v>สาขาที่ 2จ่าย24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4"/>
        <v>0</v>
      </c>
      <c r="AI17" s="25"/>
    </row>
    <row r="18" spans="1:35" ht="24" x14ac:dyDescent="0.55000000000000004">
      <c r="A18" s="7"/>
      <c r="B18" s="24" t="str">
        <f t="shared" si="0"/>
        <v>สาขาที่ 2ตุลาคมจ่าย24.1</v>
      </c>
      <c r="C18" s="24" t="str">
        <f t="shared" si="1"/>
        <v>สาขาที่ 2พฤศจิกายนจ่าย24.1</v>
      </c>
      <c r="D18" s="24" t="str">
        <f t="shared" si="2"/>
        <v>สาขาที่ 2ธันวาคมจ่าย24.1</v>
      </c>
      <c r="E18" s="24" t="str">
        <f t="shared" si="3"/>
        <v>สาขาที่ 2มกราคมจ่าย24.1</v>
      </c>
      <c r="F18" s="24" t="str">
        <f t="shared" si="4"/>
        <v>สาขาที่ 2กุมภาพันธ์จ่าย24.1</v>
      </c>
      <c r="G18" s="24" t="str">
        <f t="shared" si="5"/>
        <v>สาขาที่ 2มีนาคมจ่าย24.1</v>
      </c>
      <c r="H18" s="24" t="str">
        <f t="shared" si="6"/>
        <v>สาขาที่ 2เมษายนจ่าย24.1</v>
      </c>
      <c r="I18" s="24" t="str">
        <f t="shared" si="7"/>
        <v>สาขาที่ 2พฤษภาคมจ่าย24.1</v>
      </c>
      <c r="J18" s="24" t="str">
        <f t="shared" si="8"/>
        <v>สาขาที่ 2มิถุนายนจ่าย24.1</v>
      </c>
      <c r="K18" s="24" t="str">
        <f t="shared" si="9"/>
        <v>สาขาที่ 2กรกฎาคมจ่าย24.1</v>
      </c>
      <c r="L18" s="24" t="str">
        <f t="shared" si="10"/>
        <v>สาขาที่ 2สิงหาคมจ่าย24.1</v>
      </c>
      <c r="M18" s="24" t="str">
        <f t="shared" si="11"/>
        <v>สาขาที่ 2กันยายนจ่าย24.1</v>
      </c>
      <c r="N18" s="24" t="str">
        <f t="shared" si="12"/>
        <v>สาขาที่ 2จ่าย24.1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4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5">$A$3&amp;$B$5&amp;$B$6&amp;O20</f>
        <v>สาขาที่ 2ตุลาคมจ่าย31</v>
      </c>
      <c r="C20" s="24" t="str">
        <f t="shared" ref="C20:C28" si="16">$A$3&amp;$C$5&amp;$C$6&amp;O20</f>
        <v>สาขาที่ 2พฤศจิกายนจ่าย31</v>
      </c>
      <c r="D20" s="24" t="str">
        <f t="shared" ref="D20:D28" si="17">$A$3&amp;$D$5&amp;$D$6&amp;O20</f>
        <v>สาขาที่ 2ธันวาคมจ่าย31</v>
      </c>
      <c r="E20" s="24" t="str">
        <f t="shared" ref="E20:E28" si="18">$A$3&amp;$E$5&amp;$E$6&amp;O20</f>
        <v>สาขาที่ 2มกราคมจ่าย31</v>
      </c>
      <c r="F20" s="24" t="str">
        <f t="shared" ref="F20:F28" si="19">$A$3&amp;$F$5&amp;$F$6&amp;O20</f>
        <v>สาขาที่ 2กุมภาพันธ์จ่าย31</v>
      </c>
      <c r="G20" s="24" t="str">
        <f t="shared" ref="G20:G28" si="20">$A$3&amp;$G$5&amp;$G$6&amp;O20</f>
        <v>สาขาที่ 2มีนาคมจ่าย31</v>
      </c>
      <c r="H20" s="24" t="str">
        <f t="shared" ref="H20:H28" si="21">$A$3&amp;$H$5&amp;$H$6&amp;O20</f>
        <v>สาขาที่ 2เมษายนจ่าย31</v>
      </c>
      <c r="I20" s="24" t="str">
        <f t="shared" ref="I20:I28" si="22">$A$3&amp;$I$5&amp;$I$6&amp;O20</f>
        <v>สาขาที่ 2พฤษภาคมจ่าย31</v>
      </c>
      <c r="J20" s="24" t="str">
        <f t="shared" ref="J20:J28" si="23">$A$3&amp;$J$5&amp;$J$6&amp;O20</f>
        <v>สาขาที่ 2มิถุนายนจ่าย31</v>
      </c>
      <c r="K20" s="24" t="str">
        <f t="shared" ref="K20:K28" si="24">$A$3&amp;$K$5&amp;$K$6&amp;O20</f>
        <v>สาขาที่ 2กรกฎาคมจ่าย31</v>
      </c>
      <c r="L20" s="24" t="str">
        <f t="shared" ref="L20:L28" si="25">$A$3&amp;$L$5&amp;$L$6&amp;O20</f>
        <v>สาขาที่ 2สิงหาคมจ่าย31</v>
      </c>
      <c r="M20" s="24" t="str">
        <f t="shared" ref="M20:M28" si="26">$A$3&amp;$M$5&amp;$M$6&amp;O20</f>
        <v>สาขาที่ 2กันยายนจ่าย31</v>
      </c>
      <c r="N20" s="24" t="str">
        <f t="shared" ref="N20:N28" si="27">$A$3&amp;$N$6&amp;O20</f>
        <v>สาขาที่ 2จ่าย31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8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H28" si="29">Q20+AE20</f>
        <v>0</v>
      </c>
      <c r="AH20" s="68">
        <f t="shared" si="29"/>
        <v>0</v>
      </c>
      <c r="AI20" s="25"/>
    </row>
    <row r="21" spans="1:35" ht="24" x14ac:dyDescent="0.55000000000000004">
      <c r="A21" s="7"/>
      <c r="B21" s="24" t="str">
        <f t="shared" si="15"/>
        <v>สาขาที่ 2ตุลาคมจ่าย31.1</v>
      </c>
      <c r="C21" s="24" t="str">
        <f t="shared" si="16"/>
        <v>สาขาที่ 2พฤศจิกายนจ่าย31.1</v>
      </c>
      <c r="D21" s="24" t="str">
        <f t="shared" si="17"/>
        <v>สาขาที่ 2ธันวาคมจ่าย31.1</v>
      </c>
      <c r="E21" s="24" t="str">
        <f t="shared" si="18"/>
        <v>สาขาที่ 2มกราคมจ่าย31.1</v>
      </c>
      <c r="F21" s="24" t="str">
        <f t="shared" si="19"/>
        <v>สาขาที่ 2กุมภาพันธ์จ่าย31.1</v>
      </c>
      <c r="G21" s="24" t="str">
        <f t="shared" si="20"/>
        <v>สาขาที่ 2มีนาคมจ่าย31.1</v>
      </c>
      <c r="H21" s="24" t="str">
        <f t="shared" si="21"/>
        <v>สาขาที่ 2เมษายนจ่าย31.1</v>
      </c>
      <c r="I21" s="24" t="str">
        <f t="shared" si="22"/>
        <v>สาขาที่ 2พฤษภาคมจ่าย31.1</v>
      </c>
      <c r="J21" s="24" t="str">
        <f t="shared" si="23"/>
        <v>สาขาที่ 2มิถุนายนจ่าย31.1</v>
      </c>
      <c r="K21" s="24" t="str">
        <f t="shared" si="24"/>
        <v>สาขาที่ 2กรกฎาคมจ่าย31.1</v>
      </c>
      <c r="L21" s="24" t="str">
        <f t="shared" si="25"/>
        <v>สาขาที่ 2สิงหาคมจ่าย31.1</v>
      </c>
      <c r="M21" s="24" t="str">
        <f t="shared" si="26"/>
        <v>สาขาที่ 2กันยายนจ่าย31.1</v>
      </c>
      <c r="N21" s="24" t="str">
        <f t="shared" si="27"/>
        <v>สาขาที่ 2จ่าย31.1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8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29"/>
        <v>0</v>
      </c>
      <c r="AH21" s="68">
        <f t="shared" si="29"/>
        <v>0</v>
      </c>
      <c r="AI21" s="25"/>
    </row>
    <row r="22" spans="1:35" ht="24" x14ac:dyDescent="0.55000000000000004">
      <c r="A22" s="7"/>
      <c r="B22" s="24" t="str">
        <f t="shared" si="15"/>
        <v>สาขาที่ 2ตุลาคมจ่าย31.2</v>
      </c>
      <c r="C22" s="24" t="str">
        <f t="shared" si="16"/>
        <v>สาขาที่ 2พฤศจิกายนจ่าย31.2</v>
      </c>
      <c r="D22" s="24" t="str">
        <f t="shared" si="17"/>
        <v>สาขาที่ 2ธันวาคมจ่าย31.2</v>
      </c>
      <c r="E22" s="24" t="str">
        <f t="shared" si="18"/>
        <v>สาขาที่ 2มกราคมจ่าย31.2</v>
      </c>
      <c r="F22" s="24" t="str">
        <f t="shared" si="19"/>
        <v>สาขาที่ 2กุมภาพันธ์จ่าย31.2</v>
      </c>
      <c r="G22" s="24" t="str">
        <f t="shared" si="20"/>
        <v>สาขาที่ 2มีนาคมจ่าย31.2</v>
      </c>
      <c r="H22" s="24" t="str">
        <f t="shared" si="21"/>
        <v>สาขาที่ 2เมษายนจ่าย31.2</v>
      </c>
      <c r="I22" s="24" t="str">
        <f t="shared" si="22"/>
        <v>สาขาที่ 2พฤษภาคมจ่าย31.2</v>
      </c>
      <c r="J22" s="24" t="str">
        <f t="shared" si="23"/>
        <v>สาขาที่ 2มิถุนายนจ่าย31.2</v>
      </c>
      <c r="K22" s="24" t="str">
        <f t="shared" si="24"/>
        <v>สาขาที่ 2กรกฎาคมจ่าย31.2</v>
      </c>
      <c r="L22" s="24" t="str">
        <f t="shared" si="25"/>
        <v>สาขาที่ 2สิงหาคมจ่าย31.2</v>
      </c>
      <c r="M22" s="24" t="str">
        <f t="shared" si="26"/>
        <v>สาขาที่ 2กันยายนจ่าย31.2</v>
      </c>
      <c r="N22" s="24" t="str">
        <f t="shared" si="27"/>
        <v>สาขาที่ 2จ่าย31.2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8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29"/>
        <v>0</v>
      </c>
      <c r="AH22" s="68">
        <f t="shared" si="29"/>
        <v>0</v>
      </c>
      <c r="AI22" s="25"/>
    </row>
    <row r="23" spans="1:35" ht="24" x14ac:dyDescent="0.55000000000000004">
      <c r="A23" s="7"/>
      <c r="B23" s="24" t="str">
        <f t="shared" si="15"/>
        <v>สาขาที่ 2ตุลาคมจ่าย32</v>
      </c>
      <c r="C23" s="24" t="str">
        <f t="shared" si="16"/>
        <v>สาขาที่ 2พฤศจิกายนจ่าย32</v>
      </c>
      <c r="D23" s="24" t="str">
        <f t="shared" si="17"/>
        <v>สาขาที่ 2ธันวาคมจ่าย32</v>
      </c>
      <c r="E23" s="24" t="str">
        <f t="shared" si="18"/>
        <v>สาขาที่ 2มกราคมจ่าย32</v>
      </c>
      <c r="F23" s="24" t="str">
        <f t="shared" si="19"/>
        <v>สาขาที่ 2กุมภาพันธ์จ่าย32</v>
      </c>
      <c r="G23" s="24" t="str">
        <f t="shared" si="20"/>
        <v>สาขาที่ 2มีนาคมจ่าย32</v>
      </c>
      <c r="H23" s="24" t="str">
        <f t="shared" si="21"/>
        <v>สาขาที่ 2เมษายนจ่าย32</v>
      </c>
      <c r="I23" s="24" t="str">
        <f t="shared" si="22"/>
        <v>สาขาที่ 2พฤษภาคมจ่าย32</v>
      </c>
      <c r="J23" s="24" t="str">
        <f t="shared" si="23"/>
        <v>สาขาที่ 2มิถุนายนจ่าย32</v>
      </c>
      <c r="K23" s="24" t="str">
        <f t="shared" si="24"/>
        <v>สาขาที่ 2กรกฎาคมจ่าย32</v>
      </c>
      <c r="L23" s="24" t="str">
        <f t="shared" si="25"/>
        <v>สาขาที่ 2สิงหาคมจ่าย32</v>
      </c>
      <c r="M23" s="24" t="str">
        <f t="shared" si="26"/>
        <v>สาขาที่ 2กันยายนจ่าย32</v>
      </c>
      <c r="N23" s="24" t="str">
        <f t="shared" si="27"/>
        <v>สาขาที่ 2จ่าย32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8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29"/>
        <v>0</v>
      </c>
      <c r="AH23" s="68">
        <f t="shared" si="29"/>
        <v>0</v>
      </c>
      <c r="AI23" s="25"/>
    </row>
    <row r="24" spans="1:35" ht="24" x14ac:dyDescent="0.55000000000000004">
      <c r="A24" s="7"/>
      <c r="B24" s="24" t="str">
        <f t="shared" si="15"/>
        <v>สาขาที่ 2ตุลาคมจ่าย32.1</v>
      </c>
      <c r="C24" s="24" t="str">
        <f t="shared" si="16"/>
        <v>สาขาที่ 2พฤศจิกายนจ่าย32.1</v>
      </c>
      <c r="D24" s="24" t="str">
        <f t="shared" si="17"/>
        <v>สาขาที่ 2ธันวาคมจ่าย32.1</v>
      </c>
      <c r="E24" s="24" t="str">
        <f t="shared" si="18"/>
        <v>สาขาที่ 2มกราคมจ่าย32.1</v>
      </c>
      <c r="F24" s="24" t="str">
        <f t="shared" si="19"/>
        <v>สาขาที่ 2กุมภาพันธ์จ่าย32.1</v>
      </c>
      <c r="G24" s="24" t="str">
        <f t="shared" si="20"/>
        <v>สาขาที่ 2มีนาคมจ่าย32.1</v>
      </c>
      <c r="H24" s="24" t="str">
        <f t="shared" si="21"/>
        <v>สาขาที่ 2เมษายนจ่าย32.1</v>
      </c>
      <c r="I24" s="24" t="str">
        <f t="shared" si="22"/>
        <v>สาขาที่ 2พฤษภาคมจ่าย32.1</v>
      </c>
      <c r="J24" s="24" t="str">
        <f t="shared" si="23"/>
        <v>สาขาที่ 2มิถุนายนจ่าย32.1</v>
      </c>
      <c r="K24" s="24" t="str">
        <f t="shared" si="24"/>
        <v>สาขาที่ 2กรกฎาคมจ่าย32.1</v>
      </c>
      <c r="L24" s="24" t="str">
        <f t="shared" si="25"/>
        <v>สาขาที่ 2สิงหาคมจ่าย32.1</v>
      </c>
      <c r="M24" s="24" t="str">
        <f t="shared" si="26"/>
        <v>สาขาที่ 2กันยายนจ่าย32.1</v>
      </c>
      <c r="N24" s="24" t="str">
        <f t="shared" si="27"/>
        <v>สาขาที่ 2จ่าย32.1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8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29"/>
        <v>0</v>
      </c>
      <c r="AH24" s="68">
        <f t="shared" si="29"/>
        <v>0</v>
      </c>
      <c r="AI24" s="25"/>
    </row>
    <row r="25" spans="1:35" ht="24" x14ac:dyDescent="0.55000000000000004">
      <c r="A25" s="7"/>
      <c r="B25" s="24" t="str">
        <f t="shared" si="15"/>
        <v>สาขาที่ 2ตุลาคมจ่าย32.2</v>
      </c>
      <c r="C25" s="24" t="str">
        <f t="shared" si="16"/>
        <v>สาขาที่ 2พฤศจิกายนจ่าย32.2</v>
      </c>
      <c r="D25" s="24" t="str">
        <f t="shared" si="17"/>
        <v>สาขาที่ 2ธันวาคมจ่าย32.2</v>
      </c>
      <c r="E25" s="24" t="str">
        <f t="shared" si="18"/>
        <v>สาขาที่ 2มกราคมจ่าย32.2</v>
      </c>
      <c r="F25" s="24" t="str">
        <f t="shared" si="19"/>
        <v>สาขาที่ 2กุมภาพันธ์จ่าย32.2</v>
      </c>
      <c r="G25" s="24" t="str">
        <f t="shared" si="20"/>
        <v>สาขาที่ 2มีนาคมจ่าย32.2</v>
      </c>
      <c r="H25" s="24" t="str">
        <f t="shared" si="21"/>
        <v>สาขาที่ 2เมษายนจ่าย32.2</v>
      </c>
      <c r="I25" s="24" t="str">
        <f t="shared" si="22"/>
        <v>สาขาที่ 2พฤษภาคมจ่าย32.2</v>
      </c>
      <c r="J25" s="24" t="str">
        <f t="shared" si="23"/>
        <v>สาขาที่ 2มิถุนายนจ่าย32.2</v>
      </c>
      <c r="K25" s="24" t="str">
        <f t="shared" si="24"/>
        <v>สาขาที่ 2กรกฎาคมจ่าย32.2</v>
      </c>
      <c r="L25" s="24" t="str">
        <f t="shared" si="25"/>
        <v>สาขาที่ 2สิงหาคมจ่าย32.2</v>
      </c>
      <c r="M25" s="24" t="str">
        <f t="shared" si="26"/>
        <v>สาขาที่ 2กันยายนจ่าย32.2</v>
      </c>
      <c r="N25" s="24" t="str">
        <f t="shared" si="27"/>
        <v>สาขาที่ 2จ่าย32.2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8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29"/>
        <v>0</v>
      </c>
      <c r="AH25" s="68">
        <f t="shared" si="29"/>
        <v>0</v>
      </c>
      <c r="AI25" s="25"/>
    </row>
    <row r="26" spans="1:35" ht="24" x14ac:dyDescent="0.55000000000000004">
      <c r="A26" s="7"/>
      <c r="B26" s="24" t="str">
        <f t="shared" si="15"/>
        <v>สาขาที่ 2ตุลาคมจ่าย33</v>
      </c>
      <c r="C26" s="24" t="str">
        <f t="shared" si="16"/>
        <v>สาขาที่ 2พฤศจิกายนจ่าย33</v>
      </c>
      <c r="D26" s="24" t="str">
        <f t="shared" si="17"/>
        <v>สาขาที่ 2ธันวาคมจ่าย33</v>
      </c>
      <c r="E26" s="24" t="str">
        <f t="shared" si="18"/>
        <v>สาขาที่ 2มกราคมจ่าย33</v>
      </c>
      <c r="F26" s="24" t="str">
        <f t="shared" si="19"/>
        <v>สาขาที่ 2กุมภาพันธ์จ่าย33</v>
      </c>
      <c r="G26" s="24" t="str">
        <f t="shared" si="20"/>
        <v>สาขาที่ 2มีนาคมจ่าย33</v>
      </c>
      <c r="H26" s="24" t="str">
        <f t="shared" si="21"/>
        <v>สาขาที่ 2เมษายนจ่าย33</v>
      </c>
      <c r="I26" s="24" t="str">
        <f t="shared" si="22"/>
        <v>สาขาที่ 2พฤษภาคมจ่าย33</v>
      </c>
      <c r="J26" s="24" t="str">
        <f t="shared" si="23"/>
        <v>สาขาที่ 2มิถุนายนจ่าย33</v>
      </c>
      <c r="K26" s="24" t="str">
        <f t="shared" si="24"/>
        <v>สาขาที่ 2กรกฎาคมจ่าย33</v>
      </c>
      <c r="L26" s="24" t="str">
        <f t="shared" si="25"/>
        <v>สาขาที่ 2สิงหาคมจ่าย33</v>
      </c>
      <c r="M26" s="24" t="str">
        <f t="shared" si="26"/>
        <v>สาขาที่ 2กันยายนจ่าย33</v>
      </c>
      <c r="N26" s="24" t="str">
        <f t="shared" si="27"/>
        <v>สาขาที่ 2จ่าย33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8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29"/>
        <v>0</v>
      </c>
      <c r="AH26" s="68">
        <f t="shared" si="29"/>
        <v>0</v>
      </c>
      <c r="AI26" s="25"/>
    </row>
    <row r="27" spans="1:35" ht="24" x14ac:dyDescent="0.55000000000000004">
      <c r="A27" s="7"/>
      <c r="B27" s="24" t="str">
        <f t="shared" si="15"/>
        <v>สาขาที่ 2ตุลาคมจ่าย33.1</v>
      </c>
      <c r="C27" s="24" t="str">
        <f t="shared" si="16"/>
        <v>สาขาที่ 2พฤศจิกายนจ่าย33.1</v>
      </c>
      <c r="D27" s="24" t="str">
        <f t="shared" si="17"/>
        <v>สาขาที่ 2ธันวาคมจ่าย33.1</v>
      </c>
      <c r="E27" s="24" t="str">
        <f t="shared" si="18"/>
        <v>สาขาที่ 2มกราคมจ่าย33.1</v>
      </c>
      <c r="F27" s="24" t="str">
        <f t="shared" si="19"/>
        <v>สาขาที่ 2กุมภาพันธ์จ่าย33.1</v>
      </c>
      <c r="G27" s="24" t="str">
        <f t="shared" si="20"/>
        <v>สาขาที่ 2มีนาคมจ่าย33.1</v>
      </c>
      <c r="H27" s="24" t="str">
        <f t="shared" si="21"/>
        <v>สาขาที่ 2เมษายนจ่าย33.1</v>
      </c>
      <c r="I27" s="24" t="str">
        <f t="shared" si="22"/>
        <v>สาขาที่ 2พฤษภาคมจ่าย33.1</v>
      </c>
      <c r="J27" s="24" t="str">
        <f t="shared" si="23"/>
        <v>สาขาที่ 2มิถุนายนจ่าย33.1</v>
      </c>
      <c r="K27" s="24" t="str">
        <f t="shared" si="24"/>
        <v>สาขาที่ 2กรกฎาคมจ่าย33.1</v>
      </c>
      <c r="L27" s="24" t="str">
        <f t="shared" si="25"/>
        <v>สาขาที่ 2สิงหาคมจ่าย33.1</v>
      </c>
      <c r="M27" s="24" t="str">
        <f t="shared" si="26"/>
        <v>สาขาที่ 2กันยายนจ่าย33.1</v>
      </c>
      <c r="N27" s="24" t="str">
        <f t="shared" si="27"/>
        <v>สาขาที่ 2จ่าย33.1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8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29"/>
        <v>0</v>
      </c>
      <c r="AH27" s="68">
        <f t="shared" si="29"/>
        <v>0</v>
      </c>
      <c r="AI27" s="25"/>
    </row>
    <row r="28" spans="1:35" ht="24" x14ac:dyDescent="0.55000000000000004">
      <c r="A28" s="7"/>
      <c r="B28" s="24" t="str">
        <f t="shared" si="15"/>
        <v>สาขาที่ 2ตุลาคมจ่าย33.2</v>
      </c>
      <c r="C28" s="24" t="str">
        <f t="shared" si="16"/>
        <v>สาขาที่ 2พฤศจิกายนจ่าย33.2</v>
      </c>
      <c r="D28" s="24" t="str">
        <f t="shared" si="17"/>
        <v>สาขาที่ 2ธันวาคมจ่าย33.2</v>
      </c>
      <c r="E28" s="24" t="str">
        <f t="shared" si="18"/>
        <v>สาขาที่ 2มกราคมจ่าย33.2</v>
      </c>
      <c r="F28" s="24" t="str">
        <f t="shared" si="19"/>
        <v>สาขาที่ 2กุมภาพันธ์จ่าย33.2</v>
      </c>
      <c r="G28" s="24" t="str">
        <f t="shared" si="20"/>
        <v>สาขาที่ 2มีนาคมจ่าย33.2</v>
      </c>
      <c r="H28" s="24" t="str">
        <f t="shared" si="21"/>
        <v>สาขาที่ 2เมษายนจ่าย33.2</v>
      </c>
      <c r="I28" s="24" t="str">
        <f t="shared" si="22"/>
        <v>สาขาที่ 2พฤษภาคมจ่าย33.2</v>
      </c>
      <c r="J28" s="24" t="str">
        <f t="shared" si="23"/>
        <v>สาขาที่ 2มิถุนายนจ่าย33.2</v>
      </c>
      <c r="K28" s="24" t="str">
        <f t="shared" si="24"/>
        <v>สาขาที่ 2กรกฎาคมจ่าย33.2</v>
      </c>
      <c r="L28" s="24" t="str">
        <f t="shared" si="25"/>
        <v>สาขาที่ 2สิงหาคมจ่าย33.2</v>
      </c>
      <c r="M28" s="24" t="str">
        <f t="shared" si="26"/>
        <v>สาขาที่ 2กันยายนจ่าย33.2</v>
      </c>
      <c r="N28" s="24" t="str">
        <f t="shared" si="27"/>
        <v>สาขาที่ 2จ่าย33.2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8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29"/>
        <v>0</v>
      </c>
      <c r="AH28" s="68">
        <f t="shared" si="29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0">$A$3&amp;$B$5&amp;$B$6&amp;O30</f>
        <v>สาขาที่ 2ตุลาคมจ่าย41</v>
      </c>
      <c r="C30" s="24" t="str">
        <f t="shared" ref="C30:C35" si="31">$A$3&amp;$C$5&amp;$C$6&amp;O30</f>
        <v>สาขาที่ 2พฤศจิกายนจ่าย41</v>
      </c>
      <c r="D30" s="24" t="str">
        <f t="shared" ref="D30:D35" si="32">$A$3&amp;$D$5&amp;$D$6&amp;O30</f>
        <v>สาขาที่ 2ธันวาคมจ่าย41</v>
      </c>
      <c r="E30" s="24" t="str">
        <f t="shared" ref="E30:E35" si="33">$A$3&amp;$E$5&amp;$E$6&amp;O30</f>
        <v>สาขาที่ 2มกราคมจ่าย41</v>
      </c>
      <c r="F30" s="24" t="str">
        <f t="shared" ref="F30:F35" si="34">$A$3&amp;$F$5&amp;$F$6&amp;O30</f>
        <v>สาขาที่ 2กุมภาพันธ์จ่าย41</v>
      </c>
      <c r="G30" s="24" t="str">
        <f t="shared" ref="G30:G35" si="35">$A$3&amp;$G$5&amp;$G$6&amp;O30</f>
        <v>สาขาที่ 2มีนาคมจ่าย41</v>
      </c>
      <c r="H30" s="24" t="str">
        <f t="shared" ref="H30:H35" si="36">$A$3&amp;$H$5&amp;$H$6&amp;O30</f>
        <v>สาขาที่ 2เมษายนจ่าย41</v>
      </c>
      <c r="I30" s="24" t="str">
        <f t="shared" ref="I30:I35" si="37">$A$3&amp;$I$5&amp;$I$6&amp;O30</f>
        <v>สาขาที่ 2พฤษภาคมจ่าย41</v>
      </c>
      <c r="J30" s="24" t="str">
        <f t="shared" ref="J30:J35" si="38">$A$3&amp;$J$5&amp;$J$6&amp;O30</f>
        <v>สาขาที่ 2มิถุนายนจ่าย41</v>
      </c>
      <c r="K30" s="24" t="str">
        <f t="shared" ref="K30:K35" si="39">$A$3&amp;$K$5&amp;$K$6&amp;O30</f>
        <v>สาขาที่ 2กรกฎาคมจ่าย41</v>
      </c>
      <c r="L30" s="24" t="str">
        <f t="shared" ref="L30:L35" si="40">$A$3&amp;$L$5&amp;$L$6&amp;O30</f>
        <v>สาขาที่ 2สิงหาคมจ่าย41</v>
      </c>
      <c r="M30" s="24" t="str">
        <f t="shared" ref="M30:M35" si="41">$A$3&amp;$M$5&amp;$M$6&amp;O30</f>
        <v>สาขาที่ 2กันยายนจ่าย41</v>
      </c>
      <c r="N30" s="24" t="str">
        <f t="shared" ref="N30:N35" si="42">$A$3&amp;$N$6&amp;O30</f>
        <v>สาขาที่ 2จ่าย41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3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H35" si="44">Q30+AE30</f>
        <v>0</v>
      </c>
      <c r="AH30" s="68">
        <f t="shared" si="44"/>
        <v>0</v>
      </c>
      <c r="AI30" s="25"/>
    </row>
    <row r="31" spans="1:35" ht="24" x14ac:dyDescent="0.55000000000000004">
      <c r="A31" s="7"/>
      <c r="B31" s="24" t="str">
        <f t="shared" si="30"/>
        <v>สาขาที่ 2ตุลาคมจ่าย41.1</v>
      </c>
      <c r="C31" s="24" t="str">
        <f t="shared" si="31"/>
        <v>สาขาที่ 2พฤศจิกายนจ่าย41.1</v>
      </c>
      <c r="D31" s="24" t="str">
        <f t="shared" si="32"/>
        <v>สาขาที่ 2ธันวาคมจ่าย41.1</v>
      </c>
      <c r="E31" s="24" t="str">
        <f t="shared" si="33"/>
        <v>สาขาที่ 2มกราคมจ่าย41.1</v>
      </c>
      <c r="F31" s="24" t="str">
        <f t="shared" si="34"/>
        <v>สาขาที่ 2กุมภาพันธ์จ่าย41.1</v>
      </c>
      <c r="G31" s="24" t="str">
        <f t="shared" si="35"/>
        <v>สาขาที่ 2มีนาคมจ่าย41.1</v>
      </c>
      <c r="H31" s="24" t="str">
        <f t="shared" si="36"/>
        <v>สาขาที่ 2เมษายนจ่าย41.1</v>
      </c>
      <c r="I31" s="24" t="str">
        <f t="shared" si="37"/>
        <v>สาขาที่ 2พฤษภาคมจ่าย41.1</v>
      </c>
      <c r="J31" s="24" t="str">
        <f t="shared" si="38"/>
        <v>สาขาที่ 2มิถุนายนจ่าย41.1</v>
      </c>
      <c r="K31" s="24" t="str">
        <f t="shared" si="39"/>
        <v>สาขาที่ 2กรกฎาคมจ่าย41.1</v>
      </c>
      <c r="L31" s="24" t="str">
        <f t="shared" si="40"/>
        <v>สาขาที่ 2สิงหาคมจ่าย41.1</v>
      </c>
      <c r="M31" s="24" t="str">
        <f t="shared" si="41"/>
        <v>สาขาที่ 2กันยายนจ่าย41.1</v>
      </c>
      <c r="N31" s="24" t="str">
        <f t="shared" si="42"/>
        <v>สาขาที่ 2จ่าย41.1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3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4"/>
        <v>0</v>
      </c>
      <c r="AH31" s="68">
        <f t="shared" si="44"/>
        <v>0</v>
      </c>
      <c r="AI31" s="25"/>
    </row>
    <row r="32" spans="1:35" ht="24" x14ac:dyDescent="0.55000000000000004">
      <c r="A32" s="7"/>
      <c r="B32" s="24" t="str">
        <f t="shared" si="30"/>
        <v>สาขาที่ 2ตุลาคมจ่าย42</v>
      </c>
      <c r="C32" s="24" t="str">
        <f t="shared" si="31"/>
        <v>สาขาที่ 2พฤศจิกายนจ่าย42</v>
      </c>
      <c r="D32" s="24" t="str">
        <f t="shared" si="32"/>
        <v>สาขาที่ 2ธันวาคมจ่าย42</v>
      </c>
      <c r="E32" s="24" t="str">
        <f t="shared" si="33"/>
        <v>สาขาที่ 2มกราคมจ่าย42</v>
      </c>
      <c r="F32" s="24" t="str">
        <f t="shared" si="34"/>
        <v>สาขาที่ 2กุมภาพันธ์จ่าย42</v>
      </c>
      <c r="G32" s="24" t="str">
        <f t="shared" si="35"/>
        <v>สาขาที่ 2มีนาคมจ่าย42</v>
      </c>
      <c r="H32" s="24" t="str">
        <f t="shared" si="36"/>
        <v>สาขาที่ 2เมษายนจ่าย42</v>
      </c>
      <c r="I32" s="24" t="str">
        <f t="shared" si="37"/>
        <v>สาขาที่ 2พฤษภาคมจ่าย42</v>
      </c>
      <c r="J32" s="24" t="str">
        <f t="shared" si="38"/>
        <v>สาขาที่ 2มิถุนายนจ่าย42</v>
      </c>
      <c r="K32" s="24" t="str">
        <f t="shared" si="39"/>
        <v>สาขาที่ 2กรกฎาคมจ่าย42</v>
      </c>
      <c r="L32" s="24" t="str">
        <f t="shared" si="40"/>
        <v>สาขาที่ 2สิงหาคมจ่าย42</v>
      </c>
      <c r="M32" s="24" t="str">
        <f t="shared" si="41"/>
        <v>สาขาที่ 2กันยายนจ่าย42</v>
      </c>
      <c r="N32" s="24" t="str">
        <f t="shared" si="42"/>
        <v>สาขาที่ 2จ่าย42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3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4"/>
        <v>0</v>
      </c>
      <c r="AH32" s="68">
        <f t="shared" si="44"/>
        <v>0</v>
      </c>
      <c r="AI32" s="25"/>
    </row>
    <row r="33" spans="1:35" ht="24" x14ac:dyDescent="0.55000000000000004">
      <c r="A33" s="7"/>
      <c r="B33" s="24" t="str">
        <f t="shared" si="30"/>
        <v>สาขาที่ 2ตุลาคมจ่าย42.1</v>
      </c>
      <c r="C33" s="24" t="str">
        <f t="shared" si="31"/>
        <v>สาขาที่ 2พฤศจิกายนจ่าย42.1</v>
      </c>
      <c r="D33" s="24" t="str">
        <f t="shared" si="32"/>
        <v>สาขาที่ 2ธันวาคมจ่าย42.1</v>
      </c>
      <c r="E33" s="24" t="str">
        <f t="shared" si="33"/>
        <v>สาขาที่ 2มกราคมจ่าย42.1</v>
      </c>
      <c r="F33" s="24" t="str">
        <f t="shared" si="34"/>
        <v>สาขาที่ 2กุมภาพันธ์จ่าย42.1</v>
      </c>
      <c r="G33" s="24" t="str">
        <f t="shared" si="35"/>
        <v>สาขาที่ 2มีนาคมจ่าย42.1</v>
      </c>
      <c r="H33" s="24" t="str">
        <f t="shared" si="36"/>
        <v>สาขาที่ 2เมษายนจ่าย42.1</v>
      </c>
      <c r="I33" s="24" t="str">
        <f t="shared" si="37"/>
        <v>สาขาที่ 2พฤษภาคมจ่าย42.1</v>
      </c>
      <c r="J33" s="24" t="str">
        <f t="shared" si="38"/>
        <v>สาขาที่ 2มิถุนายนจ่าย42.1</v>
      </c>
      <c r="K33" s="24" t="str">
        <f t="shared" si="39"/>
        <v>สาขาที่ 2กรกฎาคมจ่าย42.1</v>
      </c>
      <c r="L33" s="24" t="str">
        <f t="shared" si="40"/>
        <v>สาขาที่ 2สิงหาคมจ่าย42.1</v>
      </c>
      <c r="M33" s="24" t="str">
        <f t="shared" si="41"/>
        <v>สาขาที่ 2กันยายนจ่าย42.1</v>
      </c>
      <c r="N33" s="24" t="str">
        <f t="shared" si="42"/>
        <v>สาขาที่ 2จ่าย42.1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3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4"/>
        <v>0</v>
      </c>
      <c r="AH33" s="68">
        <f t="shared" si="44"/>
        <v>0</v>
      </c>
      <c r="AI33" s="25"/>
    </row>
    <row r="34" spans="1:35" ht="24" x14ac:dyDescent="0.55000000000000004">
      <c r="A34" s="7"/>
      <c r="B34" s="24" t="str">
        <f t="shared" si="30"/>
        <v>สาขาที่ 2ตุลาคมจ่าย43</v>
      </c>
      <c r="C34" s="24" t="str">
        <f t="shared" si="31"/>
        <v>สาขาที่ 2พฤศจิกายนจ่าย43</v>
      </c>
      <c r="D34" s="24" t="str">
        <f t="shared" si="32"/>
        <v>สาขาที่ 2ธันวาคมจ่าย43</v>
      </c>
      <c r="E34" s="24" t="str">
        <f t="shared" si="33"/>
        <v>สาขาที่ 2มกราคมจ่าย43</v>
      </c>
      <c r="F34" s="24" t="str">
        <f t="shared" si="34"/>
        <v>สาขาที่ 2กุมภาพันธ์จ่าย43</v>
      </c>
      <c r="G34" s="24" t="str">
        <f t="shared" si="35"/>
        <v>สาขาที่ 2มีนาคมจ่าย43</v>
      </c>
      <c r="H34" s="24" t="str">
        <f t="shared" si="36"/>
        <v>สาขาที่ 2เมษายนจ่าย43</v>
      </c>
      <c r="I34" s="24" t="str">
        <f t="shared" si="37"/>
        <v>สาขาที่ 2พฤษภาคมจ่าย43</v>
      </c>
      <c r="J34" s="24" t="str">
        <f t="shared" si="38"/>
        <v>สาขาที่ 2มิถุนายนจ่าย43</v>
      </c>
      <c r="K34" s="24" t="str">
        <f t="shared" si="39"/>
        <v>สาขาที่ 2กรกฎาคมจ่าย43</v>
      </c>
      <c r="L34" s="24" t="str">
        <f t="shared" si="40"/>
        <v>สาขาที่ 2สิงหาคมจ่าย43</v>
      </c>
      <c r="M34" s="24" t="str">
        <f t="shared" si="41"/>
        <v>สาขาที่ 2กันยายนจ่าย43</v>
      </c>
      <c r="N34" s="24" t="str">
        <f t="shared" si="42"/>
        <v>สาขาที่ 2จ่าย43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3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4"/>
        <v>0</v>
      </c>
      <c r="AH34" s="68">
        <f t="shared" si="44"/>
        <v>0</v>
      </c>
      <c r="AI34" s="25"/>
    </row>
    <row r="35" spans="1:35" ht="24" x14ac:dyDescent="0.55000000000000004">
      <c r="A35" s="7"/>
      <c r="B35" s="24" t="str">
        <f t="shared" si="30"/>
        <v>สาขาที่ 2ตุลาคมจ่าย43.1</v>
      </c>
      <c r="C35" s="24" t="str">
        <f t="shared" si="31"/>
        <v>สาขาที่ 2พฤศจิกายนจ่าย43.1</v>
      </c>
      <c r="D35" s="24" t="str">
        <f t="shared" si="32"/>
        <v>สาขาที่ 2ธันวาคมจ่าย43.1</v>
      </c>
      <c r="E35" s="24" t="str">
        <f t="shared" si="33"/>
        <v>สาขาที่ 2มกราคมจ่าย43.1</v>
      </c>
      <c r="F35" s="24" t="str">
        <f t="shared" si="34"/>
        <v>สาขาที่ 2กุมภาพันธ์จ่าย43.1</v>
      </c>
      <c r="G35" s="24" t="str">
        <f t="shared" si="35"/>
        <v>สาขาที่ 2มีนาคมจ่าย43.1</v>
      </c>
      <c r="H35" s="24" t="str">
        <f t="shared" si="36"/>
        <v>สาขาที่ 2เมษายนจ่าย43.1</v>
      </c>
      <c r="I35" s="24" t="str">
        <f t="shared" si="37"/>
        <v>สาขาที่ 2พฤษภาคมจ่าย43.1</v>
      </c>
      <c r="J35" s="24" t="str">
        <f t="shared" si="38"/>
        <v>สาขาที่ 2มิถุนายนจ่าย43.1</v>
      </c>
      <c r="K35" s="24" t="str">
        <f t="shared" si="39"/>
        <v>สาขาที่ 2กรกฎาคมจ่าย43.1</v>
      </c>
      <c r="L35" s="24" t="str">
        <f t="shared" si="40"/>
        <v>สาขาที่ 2สิงหาคมจ่าย43.1</v>
      </c>
      <c r="M35" s="24" t="str">
        <f t="shared" si="41"/>
        <v>สาขาที่ 2กันยายนจ่าย43.1</v>
      </c>
      <c r="N35" s="24" t="str">
        <f t="shared" si="42"/>
        <v>สาขาที่ 2จ่าย43.1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3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4"/>
        <v>0</v>
      </c>
      <c r="AH35" s="68">
        <f t="shared" si="44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5">$A$3&amp;$B$5&amp;$B$6&amp;O37</f>
        <v>สาขาที่ 2ตุลาคมจ่าย51</v>
      </c>
      <c r="C37" s="24" t="str">
        <f t="shared" ref="C37:C48" si="46">$A$3&amp;$C$5&amp;$C$6&amp;O37</f>
        <v>สาขาที่ 2พฤศจิกายนจ่าย51</v>
      </c>
      <c r="D37" s="24" t="str">
        <f t="shared" ref="D37:D48" si="47">$A$3&amp;$D$5&amp;$D$6&amp;O37</f>
        <v>สาขาที่ 2ธันวาคมจ่าย51</v>
      </c>
      <c r="E37" s="24" t="str">
        <f t="shared" ref="E37:E48" si="48">$A$3&amp;$E$5&amp;$E$6&amp;O37</f>
        <v>สาขาที่ 2มกราคมจ่าย51</v>
      </c>
      <c r="F37" s="24" t="str">
        <f t="shared" ref="F37:F48" si="49">$A$3&amp;$F$5&amp;$F$6&amp;O37</f>
        <v>สาขาที่ 2กุมภาพันธ์จ่าย51</v>
      </c>
      <c r="G37" s="24" t="str">
        <f t="shared" ref="G37:G48" si="50">$A$3&amp;$G$5&amp;$G$6&amp;O37</f>
        <v>สาขาที่ 2มีนาคมจ่าย51</v>
      </c>
      <c r="H37" s="24" t="str">
        <f t="shared" ref="H37:H48" si="51">$A$3&amp;$H$5&amp;$H$6&amp;O37</f>
        <v>สาขาที่ 2เมษายนจ่าย51</v>
      </c>
      <c r="I37" s="24" t="str">
        <f t="shared" ref="I37:I48" si="52">$A$3&amp;$I$5&amp;$I$6&amp;O37</f>
        <v>สาขาที่ 2พฤษภาคมจ่าย51</v>
      </c>
      <c r="J37" s="24" t="str">
        <f t="shared" ref="J37:J48" si="53">$A$3&amp;$J$5&amp;$J$6&amp;O37</f>
        <v>สาขาที่ 2มิถุนายนจ่าย51</v>
      </c>
      <c r="K37" s="24" t="str">
        <f t="shared" ref="K37:K48" si="54">$A$3&amp;$K$5&amp;$K$6&amp;O37</f>
        <v>สาขาที่ 2กรกฎาคมจ่าย51</v>
      </c>
      <c r="L37" s="24" t="str">
        <f t="shared" ref="L37:L48" si="55">$A$3&amp;$L$5&amp;$L$6&amp;O37</f>
        <v>สาขาที่ 2สิงหาคมจ่าย51</v>
      </c>
      <c r="M37" s="24" t="str">
        <f t="shared" ref="M37:M48" si="56">$A$3&amp;$M$5&amp;$M$6&amp;O37</f>
        <v>สาขาที่ 2กันยายนจ่าย51</v>
      </c>
      <c r="N37" s="24" t="str">
        <f t="shared" ref="N37:N48" si="57">$A$3&amp;$N$6&amp;O37</f>
        <v>สาขาที่ 2จ่าย51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58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H48" si="59">Q37+AE37</f>
        <v>0</v>
      </c>
      <c r="AH37" s="68">
        <f t="shared" si="59"/>
        <v>0</v>
      </c>
      <c r="AI37" s="25"/>
    </row>
    <row r="38" spans="1:35" ht="24" x14ac:dyDescent="0.55000000000000004">
      <c r="A38" s="7"/>
      <c r="B38" s="24" t="str">
        <f t="shared" si="45"/>
        <v>สาขาที่ 2ตุลาคมจ่าย51.1</v>
      </c>
      <c r="C38" s="24" t="str">
        <f t="shared" si="46"/>
        <v>สาขาที่ 2พฤศจิกายนจ่าย51.1</v>
      </c>
      <c r="D38" s="24" t="str">
        <f t="shared" si="47"/>
        <v>สาขาที่ 2ธันวาคมจ่าย51.1</v>
      </c>
      <c r="E38" s="24" t="str">
        <f t="shared" si="48"/>
        <v>สาขาที่ 2มกราคมจ่าย51.1</v>
      </c>
      <c r="F38" s="24" t="str">
        <f t="shared" si="49"/>
        <v>สาขาที่ 2กุมภาพันธ์จ่าย51.1</v>
      </c>
      <c r="G38" s="24" t="str">
        <f t="shared" si="50"/>
        <v>สาขาที่ 2มีนาคมจ่าย51.1</v>
      </c>
      <c r="H38" s="24" t="str">
        <f t="shared" si="51"/>
        <v>สาขาที่ 2เมษายนจ่าย51.1</v>
      </c>
      <c r="I38" s="24" t="str">
        <f t="shared" si="52"/>
        <v>สาขาที่ 2พฤษภาคมจ่าย51.1</v>
      </c>
      <c r="J38" s="24" t="str">
        <f t="shared" si="53"/>
        <v>สาขาที่ 2มิถุนายนจ่าย51.1</v>
      </c>
      <c r="K38" s="24" t="str">
        <f t="shared" si="54"/>
        <v>สาขาที่ 2กรกฎาคมจ่าย51.1</v>
      </c>
      <c r="L38" s="24" t="str">
        <f t="shared" si="55"/>
        <v>สาขาที่ 2สิงหาคมจ่าย51.1</v>
      </c>
      <c r="M38" s="24" t="str">
        <f t="shared" si="56"/>
        <v>สาขาที่ 2กันยายนจ่าย51.1</v>
      </c>
      <c r="N38" s="24" t="str">
        <f t="shared" si="57"/>
        <v>สาขาที่ 2จ่าย51.1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58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59"/>
        <v>0</v>
      </c>
      <c r="AH38" s="68">
        <f t="shared" si="59"/>
        <v>0</v>
      </c>
      <c r="AI38" s="25"/>
    </row>
    <row r="39" spans="1:35" ht="24" x14ac:dyDescent="0.55000000000000004">
      <c r="A39" s="7"/>
      <c r="B39" s="24" t="str">
        <f t="shared" si="45"/>
        <v>สาขาที่ 2ตุลาคมจ่าย51.2</v>
      </c>
      <c r="C39" s="24" t="str">
        <f t="shared" si="46"/>
        <v>สาขาที่ 2พฤศจิกายนจ่าย51.2</v>
      </c>
      <c r="D39" s="24" t="str">
        <f t="shared" si="47"/>
        <v>สาขาที่ 2ธันวาคมจ่าย51.2</v>
      </c>
      <c r="E39" s="24" t="str">
        <f t="shared" si="48"/>
        <v>สาขาที่ 2มกราคมจ่าย51.2</v>
      </c>
      <c r="F39" s="24" t="str">
        <f t="shared" si="49"/>
        <v>สาขาที่ 2กุมภาพันธ์จ่าย51.2</v>
      </c>
      <c r="G39" s="24" t="str">
        <f t="shared" si="50"/>
        <v>สาขาที่ 2มีนาคมจ่าย51.2</v>
      </c>
      <c r="H39" s="24" t="str">
        <f t="shared" si="51"/>
        <v>สาขาที่ 2เมษายนจ่าย51.2</v>
      </c>
      <c r="I39" s="24" t="str">
        <f t="shared" si="52"/>
        <v>สาขาที่ 2พฤษภาคมจ่าย51.2</v>
      </c>
      <c r="J39" s="24" t="str">
        <f t="shared" si="53"/>
        <v>สาขาที่ 2มิถุนายนจ่าย51.2</v>
      </c>
      <c r="K39" s="24" t="str">
        <f t="shared" si="54"/>
        <v>สาขาที่ 2กรกฎาคมจ่าย51.2</v>
      </c>
      <c r="L39" s="24" t="str">
        <f t="shared" si="55"/>
        <v>สาขาที่ 2สิงหาคมจ่าย51.2</v>
      </c>
      <c r="M39" s="24" t="str">
        <f t="shared" si="56"/>
        <v>สาขาที่ 2กันยายนจ่าย51.2</v>
      </c>
      <c r="N39" s="24" t="str">
        <f t="shared" si="57"/>
        <v>สาขาที่ 2จ่าย51.2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58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59"/>
        <v>0</v>
      </c>
      <c r="AH39" s="68">
        <f t="shared" si="59"/>
        <v>0</v>
      </c>
      <c r="AI39" s="25"/>
    </row>
    <row r="40" spans="1:35" ht="24" x14ac:dyDescent="0.55000000000000004">
      <c r="A40" s="7"/>
      <c r="B40" s="24" t="str">
        <f t="shared" si="45"/>
        <v>สาขาที่ 2ตุลาคมจ่าย51</v>
      </c>
      <c r="C40" s="24" t="str">
        <f t="shared" si="46"/>
        <v>สาขาที่ 2พฤศจิกายนจ่าย51</v>
      </c>
      <c r="D40" s="24" t="str">
        <f t="shared" si="47"/>
        <v>สาขาที่ 2ธันวาคมจ่าย51</v>
      </c>
      <c r="E40" s="24" t="str">
        <f t="shared" si="48"/>
        <v>สาขาที่ 2มกราคมจ่าย51</v>
      </c>
      <c r="F40" s="24" t="str">
        <f t="shared" si="49"/>
        <v>สาขาที่ 2กุมภาพันธ์จ่าย51</v>
      </c>
      <c r="G40" s="24" t="str">
        <f t="shared" si="50"/>
        <v>สาขาที่ 2มีนาคมจ่าย51</v>
      </c>
      <c r="H40" s="24" t="str">
        <f t="shared" si="51"/>
        <v>สาขาที่ 2เมษายนจ่าย51</v>
      </c>
      <c r="I40" s="24" t="str">
        <f t="shared" si="52"/>
        <v>สาขาที่ 2พฤษภาคมจ่าย51</v>
      </c>
      <c r="J40" s="24" t="str">
        <f t="shared" si="53"/>
        <v>สาขาที่ 2มิถุนายนจ่าย51</v>
      </c>
      <c r="K40" s="24" t="str">
        <f t="shared" si="54"/>
        <v>สาขาที่ 2กรกฎาคมจ่าย51</v>
      </c>
      <c r="L40" s="24" t="str">
        <f t="shared" si="55"/>
        <v>สาขาที่ 2สิงหาคมจ่าย51</v>
      </c>
      <c r="M40" s="24" t="str">
        <f t="shared" si="56"/>
        <v>สาขาที่ 2กันยายนจ่าย51</v>
      </c>
      <c r="N40" s="24" t="str">
        <f t="shared" si="57"/>
        <v>สาขาที่ 2จ่าย51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58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59"/>
        <v>0</v>
      </c>
      <c r="AH40" s="68">
        <f t="shared" si="59"/>
        <v>0</v>
      </c>
      <c r="AI40" s="25"/>
    </row>
    <row r="41" spans="1:35" ht="24" x14ac:dyDescent="0.55000000000000004">
      <c r="A41" s="7"/>
      <c r="B41" s="24" t="str">
        <f t="shared" si="45"/>
        <v>สาขาที่ 2ตุลาคมจ่าย51.1</v>
      </c>
      <c r="C41" s="24" t="str">
        <f t="shared" si="46"/>
        <v>สาขาที่ 2พฤศจิกายนจ่าย51.1</v>
      </c>
      <c r="D41" s="24" t="str">
        <f t="shared" si="47"/>
        <v>สาขาที่ 2ธันวาคมจ่าย51.1</v>
      </c>
      <c r="E41" s="24" t="str">
        <f t="shared" si="48"/>
        <v>สาขาที่ 2มกราคมจ่าย51.1</v>
      </c>
      <c r="F41" s="24" t="str">
        <f t="shared" si="49"/>
        <v>สาขาที่ 2กุมภาพันธ์จ่าย51.1</v>
      </c>
      <c r="G41" s="24" t="str">
        <f t="shared" si="50"/>
        <v>สาขาที่ 2มีนาคมจ่าย51.1</v>
      </c>
      <c r="H41" s="24" t="str">
        <f t="shared" si="51"/>
        <v>สาขาที่ 2เมษายนจ่าย51.1</v>
      </c>
      <c r="I41" s="24" t="str">
        <f t="shared" si="52"/>
        <v>สาขาที่ 2พฤษภาคมจ่าย51.1</v>
      </c>
      <c r="J41" s="24" t="str">
        <f t="shared" si="53"/>
        <v>สาขาที่ 2มิถุนายนจ่าย51.1</v>
      </c>
      <c r="K41" s="24" t="str">
        <f t="shared" si="54"/>
        <v>สาขาที่ 2กรกฎาคมจ่าย51.1</v>
      </c>
      <c r="L41" s="24" t="str">
        <f t="shared" si="55"/>
        <v>สาขาที่ 2สิงหาคมจ่าย51.1</v>
      </c>
      <c r="M41" s="24" t="str">
        <f t="shared" si="56"/>
        <v>สาขาที่ 2กันยายนจ่าย51.1</v>
      </c>
      <c r="N41" s="24" t="str">
        <f t="shared" si="57"/>
        <v>สาขาที่ 2จ่าย51.1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58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59"/>
        <v>0</v>
      </c>
      <c r="AH41" s="68">
        <f t="shared" si="59"/>
        <v>0</v>
      </c>
      <c r="AI41" s="25"/>
    </row>
    <row r="42" spans="1:35" ht="24" x14ac:dyDescent="0.55000000000000004">
      <c r="A42" s="7"/>
      <c r="B42" s="24" t="str">
        <f t="shared" si="45"/>
        <v>สาขาที่ 2ตุลาคมจ่าย51.2</v>
      </c>
      <c r="C42" s="24" t="str">
        <f t="shared" si="46"/>
        <v>สาขาที่ 2พฤศจิกายนจ่าย51.2</v>
      </c>
      <c r="D42" s="24" t="str">
        <f t="shared" si="47"/>
        <v>สาขาที่ 2ธันวาคมจ่าย51.2</v>
      </c>
      <c r="E42" s="24" t="str">
        <f t="shared" si="48"/>
        <v>สาขาที่ 2มกราคมจ่าย51.2</v>
      </c>
      <c r="F42" s="24" t="str">
        <f t="shared" si="49"/>
        <v>สาขาที่ 2กุมภาพันธ์จ่าย51.2</v>
      </c>
      <c r="G42" s="24" t="str">
        <f t="shared" si="50"/>
        <v>สาขาที่ 2มีนาคมจ่าย51.2</v>
      </c>
      <c r="H42" s="24" t="str">
        <f t="shared" si="51"/>
        <v>สาขาที่ 2เมษายนจ่าย51.2</v>
      </c>
      <c r="I42" s="24" t="str">
        <f t="shared" si="52"/>
        <v>สาขาที่ 2พฤษภาคมจ่าย51.2</v>
      </c>
      <c r="J42" s="24" t="str">
        <f t="shared" si="53"/>
        <v>สาขาที่ 2มิถุนายนจ่าย51.2</v>
      </c>
      <c r="K42" s="24" t="str">
        <f t="shared" si="54"/>
        <v>สาขาที่ 2กรกฎาคมจ่าย51.2</v>
      </c>
      <c r="L42" s="24" t="str">
        <f t="shared" si="55"/>
        <v>สาขาที่ 2สิงหาคมจ่าย51.2</v>
      </c>
      <c r="M42" s="24" t="str">
        <f t="shared" si="56"/>
        <v>สาขาที่ 2กันยายนจ่าย51.2</v>
      </c>
      <c r="N42" s="24" t="str">
        <f t="shared" si="57"/>
        <v>สาขาที่ 2จ่าย51.2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58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59"/>
        <v>0</v>
      </c>
      <c r="AH42" s="68">
        <f t="shared" si="59"/>
        <v>0</v>
      </c>
      <c r="AI42" s="25"/>
    </row>
    <row r="43" spans="1:35" ht="24" x14ac:dyDescent="0.55000000000000004">
      <c r="A43" s="7"/>
      <c r="B43" s="24" t="str">
        <f t="shared" si="45"/>
        <v>สาขาที่ 2ตุลาคมจ่าย51</v>
      </c>
      <c r="C43" s="24" t="str">
        <f t="shared" si="46"/>
        <v>สาขาที่ 2พฤศจิกายนจ่าย51</v>
      </c>
      <c r="D43" s="24" t="str">
        <f t="shared" si="47"/>
        <v>สาขาที่ 2ธันวาคมจ่าย51</v>
      </c>
      <c r="E43" s="24" t="str">
        <f t="shared" si="48"/>
        <v>สาขาที่ 2มกราคมจ่าย51</v>
      </c>
      <c r="F43" s="24" t="str">
        <f t="shared" si="49"/>
        <v>สาขาที่ 2กุมภาพันธ์จ่าย51</v>
      </c>
      <c r="G43" s="24" t="str">
        <f t="shared" si="50"/>
        <v>สาขาที่ 2มีนาคมจ่าย51</v>
      </c>
      <c r="H43" s="24" t="str">
        <f t="shared" si="51"/>
        <v>สาขาที่ 2เมษายนจ่าย51</v>
      </c>
      <c r="I43" s="24" t="str">
        <f t="shared" si="52"/>
        <v>สาขาที่ 2พฤษภาคมจ่าย51</v>
      </c>
      <c r="J43" s="24" t="str">
        <f t="shared" si="53"/>
        <v>สาขาที่ 2มิถุนายนจ่าย51</v>
      </c>
      <c r="K43" s="24" t="str">
        <f t="shared" si="54"/>
        <v>สาขาที่ 2กรกฎาคมจ่าย51</v>
      </c>
      <c r="L43" s="24" t="str">
        <f t="shared" si="55"/>
        <v>สาขาที่ 2สิงหาคมจ่าย51</v>
      </c>
      <c r="M43" s="24" t="str">
        <f t="shared" si="56"/>
        <v>สาขาที่ 2กันยายนจ่าย51</v>
      </c>
      <c r="N43" s="24" t="str">
        <f t="shared" si="57"/>
        <v>สาขาที่ 2จ่าย51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58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59"/>
        <v>0</v>
      </c>
      <c r="AH43" s="68">
        <f t="shared" si="59"/>
        <v>0</v>
      </c>
      <c r="AI43" s="25"/>
    </row>
    <row r="44" spans="1:35" ht="24" x14ac:dyDescent="0.55000000000000004">
      <c r="A44" s="7"/>
      <c r="B44" s="24" t="str">
        <f t="shared" si="45"/>
        <v>สาขาที่ 2ตุลาคมจ่าย51.1</v>
      </c>
      <c r="C44" s="24" t="str">
        <f t="shared" si="46"/>
        <v>สาขาที่ 2พฤศจิกายนจ่าย51.1</v>
      </c>
      <c r="D44" s="24" t="str">
        <f t="shared" si="47"/>
        <v>สาขาที่ 2ธันวาคมจ่าย51.1</v>
      </c>
      <c r="E44" s="24" t="str">
        <f t="shared" si="48"/>
        <v>สาขาที่ 2มกราคมจ่าย51.1</v>
      </c>
      <c r="F44" s="24" t="str">
        <f t="shared" si="49"/>
        <v>สาขาที่ 2กุมภาพันธ์จ่าย51.1</v>
      </c>
      <c r="G44" s="24" t="str">
        <f t="shared" si="50"/>
        <v>สาขาที่ 2มีนาคมจ่าย51.1</v>
      </c>
      <c r="H44" s="24" t="str">
        <f t="shared" si="51"/>
        <v>สาขาที่ 2เมษายนจ่าย51.1</v>
      </c>
      <c r="I44" s="24" t="str">
        <f t="shared" si="52"/>
        <v>สาขาที่ 2พฤษภาคมจ่าย51.1</v>
      </c>
      <c r="J44" s="24" t="str">
        <f t="shared" si="53"/>
        <v>สาขาที่ 2มิถุนายนจ่าย51.1</v>
      </c>
      <c r="K44" s="24" t="str">
        <f t="shared" si="54"/>
        <v>สาขาที่ 2กรกฎาคมจ่าย51.1</v>
      </c>
      <c r="L44" s="24" t="str">
        <f t="shared" si="55"/>
        <v>สาขาที่ 2สิงหาคมจ่าย51.1</v>
      </c>
      <c r="M44" s="24" t="str">
        <f t="shared" si="56"/>
        <v>สาขาที่ 2กันยายนจ่าย51.1</v>
      </c>
      <c r="N44" s="24" t="str">
        <f t="shared" si="57"/>
        <v>สาขาที่ 2จ่าย51.1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58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59"/>
        <v>0</v>
      </c>
      <c r="AH44" s="68">
        <f t="shared" si="59"/>
        <v>0</v>
      </c>
      <c r="AI44" s="25"/>
    </row>
    <row r="45" spans="1:35" ht="24" x14ac:dyDescent="0.55000000000000004">
      <c r="A45" s="7"/>
      <c r="B45" s="24" t="str">
        <f t="shared" si="45"/>
        <v>สาขาที่ 2ตุลาคมจ่าย51.2</v>
      </c>
      <c r="C45" s="24" t="str">
        <f t="shared" si="46"/>
        <v>สาขาที่ 2พฤศจิกายนจ่าย51.2</v>
      </c>
      <c r="D45" s="24" t="str">
        <f t="shared" si="47"/>
        <v>สาขาที่ 2ธันวาคมจ่าย51.2</v>
      </c>
      <c r="E45" s="24" t="str">
        <f t="shared" si="48"/>
        <v>สาขาที่ 2มกราคมจ่าย51.2</v>
      </c>
      <c r="F45" s="24" t="str">
        <f t="shared" si="49"/>
        <v>สาขาที่ 2กุมภาพันธ์จ่าย51.2</v>
      </c>
      <c r="G45" s="24" t="str">
        <f t="shared" si="50"/>
        <v>สาขาที่ 2มีนาคมจ่าย51.2</v>
      </c>
      <c r="H45" s="24" t="str">
        <f t="shared" si="51"/>
        <v>สาขาที่ 2เมษายนจ่าย51.2</v>
      </c>
      <c r="I45" s="24" t="str">
        <f t="shared" si="52"/>
        <v>สาขาที่ 2พฤษภาคมจ่าย51.2</v>
      </c>
      <c r="J45" s="24" t="str">
        <f t="shared" si="53"/>
        <v>สาขาที่ 2มิถุนายนจ่าย51.2</v>
      </c>
      <c r="K45" s="24" t="str">
        <f t="shared" si="54"/>
        <v>สาขาที่ 2กรกฎาคมจ่าย51.2</v>
      </c>
      <c r="L45" s="24" t="str">
        <f t="shared" si="55"/>
        <v>สาขาที่ 2สิงหาคมจ่าย51.2</v>
      </c>
      <c r="M45" s="24" t="str">
        <f t="shared" si="56"/>
        <v>สาขาที่ 2กันยายนจ่าย51.2</v>
      </c>
      <c r="N45" s="24" t="str">
        <f t="shared" si="57"/>
        <v>สาขาที่ 2จ่าย51.2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58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59"/>
        <v>0</v>
      </c>
      <c r="AH45" s="68">
        <f t="shared" si="59"/>
        <v>0</v>
      </c>
      <c r="AI45" s="25"/>
    </row>
    <row r="46" spans="1:35" ht="24" x14ac:dyDescent="0.55000000000000004">
      <c r="A46" s="7"/>
      <c r="B46" s="24" t="str">
        <f t="shared" si="45"/>
        <v>สาขาที่ 2ตุลาคมจ่าย51</v>
      </c>
      <c r="C46" s="24" t="str">
        <f t="shared" si="46"/>
        <v>สาขาที่ 2พฤศจิกายนจ่าย51</v>
      </c>
      <c r="D46" s="24" t="str">
        <f t="shared" si="47"/>
        <v>สาขาที่ 2ธันวาคมจ่าย51</v>
      </c>
      <c r="E46" s="24" t="str">
        <f t="shared" si="48"/>
        <v>สาขาที่ 2มกราคมจ่าย51</v>
      </c>
      <c r="F46" s="24" t="str">
        <f t="shared" si="49"/>
        <v>สาขาที่ 2กุมภาพันธ์จ่าย51</v>
      </c>
      <c r="G46" s="24" t="str">
        <f t="shared" si="50"/>
        <v>สาขาที่ 2มีนาคมจ่าย51</v>
      </c>
      <c r="H46" s="24" t="str">
        <f t="shared" si="51"/>
        <v>สาขาที่ 2เมษายนจ่าย51</v>
      </c>
      <c r="I46" s="24" t="str">
        <f t="shared" si="52"/>
        <v>สาขาที่ 2พฤษภาคมจ่าย51</v>
      </c>
      <c r="J46" s="24" t="str">
        <f t="shared" si="53"/>
        <v>สาขาที่ 2มิถุนายนจ่าย51</v>
      </c>
      <c r="K46" s="24" t="str">
        <f t="shared" si="54"/>
        <v>สาขาที่ 2กรกฎาคมจ่าย51</v>
      </c>
      <c r="L46" s="24" t="str">
        <f t="shared" si="55"/>
        <v>สาขาที่ 2สิงหาคมจ่าย51</v>
      </c>
      <c r="M46" s="24" t="str">
        <f t="shared" si="56"/>
        <v>สาขาที่ 2กันยายนจ่าย51</v>
      </c>
      <c r="N46" s="24" t="str">
        <f t="shared" si="57"/>
        <v>สาขาที่ 2จ่าย51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58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59"/>
        <v>0</v>
      </c>
      <c r="AH46" s="68">
        <f t="shared" si="59"/>
        <v>0</v>
      </c>
      <c r="AI46" s="25"/>
    </row>
    <row r="47" spans="1:35" ht="24" x14ac:dyDescent="0.55000000000000004">
      <c r="A47" s="7"/>
      <c r="B47" s="24" t="str">
        <f t="shared" si="45"/>
        <v>สาขาที่ 2ตุลาคมจ่าย51.1</v>
      </c>
      <c r="C47" s="24" t="str">
        <f t="shared" si="46"/>
        <v>สาขาที่ 2พฤศจิกายนจ่าย51.1</v>
      </c>
      <c r="D47" s="24" t="str">
        <f t="shared" si="47"/>
        <v>สาขาที่ 2ธันวาคมจ่าย51.1</v>
      </c>
      <c r="E47" s="24" t="str">
        <f t="shared" si="48"/>
        <v>สาขาที่ 2มกราคมจ่าย51.1</v>
      </c>
      <c r="F47" s="24" t="str">
        <f t="shared" si="49"/>
        <v>สาขาที่ 2กุมภาพันธ์จ่าย51.1</v>
      </c>
      <c r="G47" s="24" t="str">
        <f t="shared" si="50"/>
        <v>สาขาที่ 2มีนาคมจ่าย51.1</v>
      </c>
      <c r="H47" s="24" t="str">
        <f t="shared" si="51"/>
        <v>สาขาที่ 2เมษายนจ่าย51.1</v>
      </c>
      <c r="I47" s="24" t="str">
        <f t="shared" si="52"/>
        <v>สาขาที่ 2พฤษภาคมจ่าย51.1</v>
      </c>
      <c r="J47" s="24" t="str">
        <f t="shared" si="53"/>
        <v>สาขาที่ 2มิถุนายนจ่าย51.1</v>
      </c>
      <c r="K47" s="24" t="str">
        <f t="shared" si="54"/>
        <v>สาขาที่ 2กรกฎาคมจ่าย51.1</v>
      </c>
      <c r="L47" s="24" t="str">
        <f t="shared" si="55"/>
        <v>สาขาที่ 2สิงหาคมจ่าย51.1</v>
      </c>
      <c r="M47" s="24" t="str">
        <f t="shared" si="56"/>
        <v>สาขาที่ 2กันยายนจ่าย51.1</v>
      </c>
      <c r="N47" s="24" t="str">
        <f t="shared" si="57"/>
        <v>สาขาที่ 2จ่าย51.1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58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59"/>
        <v>0</v>
      </c>
      <c r="AH47" s="68">
        <f t="shared" si="59"/>
        <v>0</v>
      </c>
      <c r="AI47" s="25"/>
    </row>
    <row r="48" spans="1:35" ht="24" x14ac:dyDescent="0.55000000000000004">
      <c r="A48" s="7"/>
      <c r="B48" s="24" t="str">
        <f t="shared" si="45"/>
        <v>สาขาที่ 2ตุลาคมจ่าย51.2</v>
      </c>
      <c r="C48" s="24" t="str">
        <f t="shared" si="46"/>
        <v>สาขาที่ 2พฤศจิกายนจ่าย51.2</v>
      </c>
      <c r="D48" s="24" t="str">
        <f t="shared" si="47"/>
        <v>สาขาที่ 2ธันวาคมจ่าย51.2</v>
      </c>
      <c r="E48" s="24" t="str">
        <f t="shared" si="48"/>
        <v>สาขาที่ 2มกราคมจ่าย51.2</v>
      </c>
      <c r="F48" s="24" t="str">
        <f t="shared" si="49"/>
        <v>สาขาที่ 2กุมภาพันธ์จ่าย51.2</v>
      </c>
      <c r="G48" s="24" t="str">
        <f t="shared" si="50"/>
        <v>สาขาที่ 2มีนาคมจ่าย51.2</v>
      </c>
      <c r="H48" s="24" t="str">
        <f t="shared" si="51"/>
        <v>สาขาที่ 2เมษายนจ่าย51.2</v>
      </c>
      <c r="I48" s="24" t="str">
        <f t="shared" si="52"/>
        <v>สาขาที่ 2พฤษภาคมจ่าย51.2</v>
      </c>
      <c r="J48" s="24" t="str">
        <f t="shared" si="53"/>
        <v>สาขาที่ 2มิถุนายนจ่าย51.2</v>
      </c>
      <c r="K48" s="24" t="str">
        <f t="shared" si="54"/>
        <v>สาขาที่ 2กรกฎาคมจ่าย51.2</v>
      </c>
      <c r="L48" s="24" t="str">
        <f t="shared" si="55"/>
        <v>สาขาที่ 2สิงหาคมจ่าย51.2</v>
      </c>
      <c r="M48" s="24" t="str">
        <f t="shared" si="56"/>
        <v>สาขาที่ 2กันยายนจ่าย51.2</v>
      </c>
      <c r="N48" s="24" t="str">
        <f t="shared" si="57"/>
        <v>สาขาที่ 2จ่าย51.2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58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59"/>
        <v>0</v>
      </c>
      <c r="AH48" s="68">
        <f t="shared" si="59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2ตุลาคมจ่าย61</v>
      </c>
      <c r="C50" s="24" t="str">
        <f>$A$3&amp;$C$5&amp;$C$6&amp;O50</f>
        <v>สาขาที่ 2พฤศจิกายนจ่าย61</v>
      </c>
      <c r="D50" s="24" t="str">
        <f>$A$3&amp;$D$5&amp;$D$6&amp;O50</f>
        <v>สาขาที่ 2ธันวาคมจ่าย61</v>
      </c>
      <c r="E50" s="24" t="str">
        <f>$A$3&amp;$E$5&amp;$E$6&amp;O50</f>
        <v>สาขาที่ 2มกราคมจ่าย61</v>
      </c>
      <c r="F50" s="24" t="str">
        <f>$A$3&amp;$F$5&amp;$F$6&amp;O50</f>
        <v>สาขาที่ 2กุมภาพันธ์จ่าย61</v>
      </c>
      <c r="G50" s="24" t="str">
        <f>$A$3&amp;$G$5&amp;$G$6&amp;O50</f>
        <v>สาขาที่ 2มีนาคมจ่าย61</v>
      </c>
      <c r="H50" s="24" t="str">
        <f>$A$3&amp;$H$5&amp;$H$6&amp;O50</f>
        <v>สาขาที่ 2เมษายนจ่าย61</v>
      </c>
      <c r="I50" s="24" t="str">
        <f>$A$3&amp;$I$5&amp;$I$6&amp;O50</f>
        <v>สาขาที่ 2พฤษภาคมจ่าย61</v>
      </c>
      <c r="J50" s="24" t="str">
        <f>$A$3&amp;$J$5&amp;$J$6&amp;O50</f>
        <v>สาขาที่ 2มิถุนายนจ่าย61</v>
      </c>
      <c r="K50" s="24" t="str">
        <f>$A$3&amp;$K$5&amp;$K$6&amp;O50</f>
        <v>สาขาที่ 2กรกฎาคมจ่าย61</v>
      </c>
      <c r="L50" s="24" t="str">
        <f>$A$3&amp;$L$5&amp;$L$6&amp;O50</f>
        <v>สาขาที่ 2สิงหาคมจ่าย61</v>
      </c>
      <c r="M50" s="24" t="str">
        <f>$A$3&amp;$M$5&amp;$M$6&amp;O50</f>
        <v>สาขาที่ 2กันยายนจ่าย61</v>
      </c>
      <c r="N50" s="24" t="str">
        <f t="shared" ref="N50:N54" si="60">$A$3&amp;$N$6&amp;O50</f>
        <v>สาขาที่ 2จ่าย61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1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H54" si="62">Q50+AE50</f>
        <v>0</v>
      </c>
      <c r="AH50" s="68">
        <f t="shared" si="62"/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2ตุลาคมจ่าย62</v>
      </c>
      <c r="C51" s="24" t="str">
        <f>$A$3&amp;$C$5&amp;$C$6&amp;O51</f>
        <v>สาขาที่ 2พฤศจิกายนจ่าย62</v>
      </c>
      <c r="D51" s="24" t="str">
        <f>$A$3&amp;$D$5&amp;$D$6&amp;O51</f>
        <v>สาขาที่ 2ธันวาคมจ่าย62</v>
      </c>
      <c r="E51" s="24" t="str">
        <f>$A$3&amp;$E$5&amp;$E$6&amp;O51</f>
        <v>สาขาที่ 2มกราคมจ่าย62</v>
      </c>
      <c r="F51" s="24" t="str">
        <f>$A$3&amp;$F$5&amp;$F$6&amp;O51</f>
        <v>สาขาที่ 2กุมภาพันธ์จ่าย62</v>
      </c>
      <c r="G51" s="24" t="str">
        <f>$A$3&amp;$G$5&amp;$G$6&amp;O51</f>
        <v>สาขาที่ 2มีนาคมจ่าย62</v>
      </c>
      <c r="H51" s="24" t="str">
        <f>$A$3&amp;$H$5&amp;$H$6&amp;O51</f>
        <v>สาขาที่ 2เมษายนจ่าย62</v>
      </c>
      <c r="I51" s="24" t="str">
        <f>$A$3&amp;$I$5&amp;$I$6&amp;O51</f>
        <v>สาขาที่ 2พฤษภาคมจ่าย62</v>
      </c>
      <c r="J51" s="24" t="str">
        <f>$A$3&amp;$J$5&amp;$J$6&amp;O51</f>
        <v>สาขาที่ 2มิถุนายนจ่าย62</v>
      </c>
      <c r="K51" s="24" t="str">
        <f>$A$3&amp;$K$5&amp;$K$6&amp;O51</f>
        <v>สาขาที่ 2กรกฎาคมจ่าย62</v>
      </c>
      <c r="L51" s="24" t="str">
        <f>$A$3&amp;$L$5&amp;$L$6&amp;O51</f>
        <v>สาขาที่ 2สิงหาคมจ่าย62</v>
      </c>
      <c r="M51" s="24" t="str">
        <f>$A$3&amp;$M$5&amp;$M$6&amp;O51</f>
        <v>สาขาที่ 2กันยายนจ่าย62</v>
      </c>
      <c r="N51" s="24" t="str">
        <f t="shared" si="60"/>
        <v>สาขาที่ 2จ่าย62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1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2"/>
        <v>0</v>
      </c>
      <c r="AH51" s="68">
        <f t="shared" si="62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2ตุลาคมจ่าย63</v>
      </c>
      <c r="C52" s="24" t="str">
        <f>$A$3&amp;$C$5&amp;$C$6&amp;O52</f>
        <v>สาขาที่ 2พฤศจิกายนจ่าย63</v>
      </c>
      <c r="D52" s="24" t="str">
        <f>$A$3&amp;$D$5&amp;$D$6&amp;O52</f>
        <v>สาขาที่ 2ธันวาคมจ่าย63</v>
      </c>
      <c r="E52" s="24" t="str">
        <f>$A$3&amp;$E$5&amp;$E$6&amp;O52</f>
        <v>สาขาที่ 2มกราคมจ่าย63</v>
      </c>
      <c r="F52" s="24" t="str">
        <f>$A$3&amp;$F$5&amp;$F$6&amp;O52</f>
        <v>สาขาที่ 2กุมภาพันธ์จ่าย63</v>
      </c>
      <c r="G52" s="24" t="str">
        <f>$A$3&amp;$G$5&amp;$G$6&amp;O52</f>
        <v>สาขาที่ 2มีนาคมจ่าย63</v>
      </c>
      <c r="H52" s="24" t="str">
        <f>$A$3&amp;$H$5&amp;$H$6&amp;O52</f>
        <v>สาขาที่ 2เมษายนจ่าย63</v>
      </c>
      <c r="I52" s="24" t="str">
        <f>$A$3&amp;$I$5&amp;$I$6&amp;O52</f>
        <v>สาขาที่ 2พฤษภาคมจ่าย63</v>
      </c>
      <c r="J52" s="24" t="str">
        <f>$A$3&amp;$J$5&amp;$J$6&amp;O52</f>
        <v>สาขาที่ 2มิถุนายนจ่าย63</v>
      </c>
      <c r="K52" s="24" t="str">
        <f>$A$3&amp;$K$5&amp;$K$6&amp;O52</f>
        <v>สาขาที่ 2กรกฎาคมจ่าย63</v>
      </c>
      <c r="L52" s="24" t="str">
        <f>$A$3&amp;$L$5&amp;$L$6&amp;O52</f>
        <v>สาขาที่ 2สิงหาคมจ่าย63</v>
      </c>
      <c r="M52" s="24" t="str">
        <f>$A$3&amp;$M$5&amp;$M$6&amp;O52</f>
        <v>สาขาที่ 2กันยายนจ่าย63</v>
      </c>
      <c r="N52" s="24" t="str">
        <f t="shared" si="60"/>
        <v>สาขาที่ 2จ่าย63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1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2"/>
        <v>0</v>
      </c>
      <c r="AH52" s="68">
        <f t="shared" si="62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2ตุลาคมจ่าย64</v>
      </c>
      <c r="C53" s="24" t="str">
        <f>$A$3&amp;$C$5&amp;$C$6&amp;O53</f>
        <v>สาขาที่ 2พฤศจิกายนจ่าย64</v>
      </c>
      <c r="D53" s="24" t="str">
        <f>$A$3&amp;$D$5&amp;$D$6&amp;O53</f>
        <v>สาขาที่ 2ธันวาคมจ่าย64</v>
      </c>
      <c r="E53" s="24" t="str">
        <f>$A$3&amp;$E$5&amp;$E$6&amp;O53</f>
        <v>สาขาที่ 2มกราคมจ่าย64</v>
      </c>
      <c r="F53" s="24" t="str">
        <f>$A$3&amp;$F$5&amp;$F$6&amp;O53</f>
        <v>สาขาที่ 2กุมภาพันธ์จ่าย64</v>
      </c>
      <c r="G53" s="24" t="str">
        <f>$A$3&amp;$G$5&amp;$G$6&amp;O53</f>
        <v>สาขาที่ 2มีนาคมจ่าย64</v>
      </c>
      <c r="H53" s="24" t="str">
        <f>$A$3&amp;$H$5&amp;$H$6&amp;O53</f>
        <v>สาขาที่ 2เมษายนจ่าย64</v>
      </c>
      <c r="I53" s="24" t="str">
        <f>$A$3&amp;$I$5&amp;$I$6&amp;O53</f>
        <v>สาขาที่ 2พฤษภาคมจ่าย64</v>
      </c>
      <c r="J53" s="24" t="str">
        <f>$A$3&amp;$J$5&amp;$J$6&amp;O53</f>
        <v>สาขาที่ 2มิถุนายนจ่าย64</v>
      </c>
      <c r="K53" s="24" t="str">
        <f>$A$3&amp;$K$5&amp;$K$6&amp;O53</f>
        <v>สาขาที่ 2กรกฎาคมจ่าย64</v>
      </c>
      <c r="L53" s="24" t="str">
        <f>$A$3&amp;$L$5&amp;$L$6&amp;O53</f>
        <v>สาขาที่ 2สิงหาคมจ่าย64</v>
      </c>
      <c r="M53" s="24" t="str">
        <f>$A$3&amp;$M$5&amp;$M$6&amp;O53</f>
        <v>สาขาที่ 2กันยายนจ่าย64</v>
      </c>
      <c r="N53" s="24" t="str">
        <f t="shared" si="60"/>
        <v>สาขาที่ 2จ่าย64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1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2"/>
        <v>0</v>
      </c>
      <c r="AH53" s="68">
        <f t="shared" si="62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2ตุลาคมจ่าย65</v>
      </c>
      <c r="C54" s="24" t="str">
        <f>$A$3&amp;$C$5&amp;$C$6&amp;O54</f>
        <v>สาขาที่ 2พฤศจิกายนจ่าย65</v>
      </c>
      <c r="D54" s="24" t="str">
        <f>$A$3&amp;$D$5&amp;$D$6&amp;O54</f>
        <v>สาขาที่ 2ธันวาคมจ่าย65</v>
      </c>
      <c r="E54" s="24" t="str">
        <f>$A$3&amp;$E$5&amp;$E$6&amp;O54</f>
        <v>สาขาที่ 2มกราคมจ่าย65</v>
      </c>
      <c r="F54" s="24" t="str">
        <f>$A$3&amp;$F$5&amp;$F$6&amp;O54</f>
        <v>สาขาที่ 2กุมภาพันธ์จ่าย65</v>
      </c>
      <c r="G54" s="24" t="str">
        <f>$A$3&amp;$G$5&amp;$G$6&amp;O54</f>
        <v>สาขาที่ 2มีนาคมจ่าย65</v>
      </c>
      <c r="H54" s="24" t="str">
        <f>$A$3&amp;$H$5&amp;$H$6&amp;O54</f>
        <v>สาขาที่ 2เมษายนจ่าย65</v>
      </c>
      <c r="I54" s="24" t="str">
        <f>$A$3&amp;$I$5&amp;$I$6&amp;O54</f>
        <v>สาขาที่ 2พฤษภาคมจ่าย65</v>
      </c>
      <c r="J54" s="24" t="str">
        <f>$A$3&amp;$J$5&amp;$J$6&amp;O54</f>
        <v>สาขาที่ 2มิถุนายนจ่าย65</v>
      </c>
      <c r="K54" s="24" t="str">
        <f>$A$3&amp;$K$5&amp;$K$6&amp;O54</f>
        <v>สาขาที่ 2กรกฎาคมจ่าย65</v>
      </c>
      <c r="L54" s="24" t="str">
        <f>$A$3&amp;$L$5&amp;$L$6&amp;O54</f>
        <v>สาขาที่ 2สิงหาคมจ่าย65</v>
      </c>
      <c r="M54" s="24" t="str">
        <f>$A$3&amp;$M$5&amp;$M$6&amp;O54</f>
        <v>สาขาที่ 2กันยายนจ่าย65</v>
      </c>
      <c r="N54" s="24" t="str">
        <f t="shared" si="60"/>
        <v>สาขาที่ 2จ่าย65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1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2"/>
        <v>0</v>
      </c>
      <c r="AH54" s="68">
        <f t="shared" si="62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2ตุลาคมจ่าย71</v>
      </c>
      <c r="C56" s="24" t="str">
        <f>$A$3&amp;$C$5&amp;$C$6&amp;O56</f>
        <v>สาขาที่ 2พฤศจิกายนจ่าย71</v>
      </c>
      <c r="D56" s="24" t="str">
        <f>$A$3&amp;$D$5&amp;$D$6&amp;O56</f>
        <v>สาขาที่ 2ธันวาคมจ่าย71</v>
      </c>
      <c r="E56" s="24" t="str">
        <f>$A$3&amp;$E$5&amp;$E$6&amp;O56</f>
        <v>สาขาที่ 2มกราคมจ่าย71</v>
      </c>
      <c r="F56" s="24" t="str">
        <f>$A$3&amp;$F$5&amp;$F$6&amp;O56</f>
        <v>สาขาที่ 2กุมภาพันธ์จ่าย71</v>
      </c>
      <c r="G56" s="24" t="str">
        <f>$A$3&amp;$G$5&amp;$G$6&amp;O56</f>
        <v>สาขาที่ 2มีนาคมจ่าย71</v>
      </c>
      <c r="H56" s="24" t="str">
        <f>$A$3&amp;$H$5&amp;$H$6&amp;O56</f>
        <v>สาขาที่ 2เมษายนจ่าย71</v>
      </c>
      <c r="I56" s="24" t="str">
        <f>$A$3&amp;$I$5&amp;$I$6&amp;O56</f>
        <v>สาขาที่ 2พฤษภาคมจ่าย71</v>
      </c>
      <c r="J56" s="24" t="str">
        <f>$A$3&amp;$J$5&amp;$J$6&amp;O56</f>
        <v>สาขาที่ 2มิถุนายนจ่าย71</v>
      </c>
      <c r="K56" s="24" t="str">
        <f>$A$3&amp;$K$5&amp;$K$6&amp;O56</f>
        <v>สาขาที่ 2กรกฎาคมจ่าย71</v>
      </c>
      <c r="L56" s="24" t="str">
        <f>$A$3&amp;$L$5&amp;$L$6&amp;O56</f>
        <v>สาขาที่ 2สิงหาคมจ่าย71</v>
      </c>
      <c r="M56" s="24" t="str">
        <f>$A$3&amp;$M$5&amp;$M$6&amp;O56</f>
        <v>สาขาที่ 2กันยายนจ่าย71</v>
      </c>
      <c r="N56" s="24" t="str">
        <f>$A$3&amp;$N$6&amp;O56</f>
        <v>สาขาที่ 2จ่าย71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2ตุลาคมจ่าย81</v>
      </c>
      <c r="C58" s="24" t="str">
        <f>$A$3&amp;$C$5&amp;$C$6&amp;O58</f>
        <v>สาขาที่ 2พฤศจิกายนจ่าย81</v>
      </c>
      <c r="D58" s="24" t="str">
        <f>$A$3&amp;$D$5&amp;$D$6&amp;O58</f>
        <v>สาขาที่ 2ธันวาคมจ่าย81</v>
      </c>
      <c r="E58" s="24" t="str">
        <f>$A$3&amp;$E$5&amp;$E$6&amp;O58</f>
        <v>สาขาที่ 2มกราคมจ่าย81</v>
      </c>
      <c r="F58" s="24" t="str">
        <f>$A$3&amp;$F$5&amp;$F$6&amp;O58</f>
        <v>สาขาที่ 2กุมภาพันธ์จ่าย81</v>
      </c>
      <c r="G58" s="24" t="str">
        <f>$A$3&amp;$G$5&amp;$G$6&amp;O58</f>
        <v>สาขาที่ 2มีนาคมจ่าย81</v>
      </c>
      <c r="H58" s="24" t="str">
        <f>$A$3&amp;$H$5&amp;$H$6&amp;O58</f>
        <v>สาขาที่ 2เมษายนจ่าย81</v>
      </c>
      <c r="I58" s="24" t="str">
        <f>$A$3&amp;$I$5&amp;$I$6&amp;O58</f>
        <v>สาขาที่ 2พฤษภาคมจ่าย81</v>
      </c>
      <c r="J58" s="24" t="str">
        <f>$A$3&amp;$J$5&amp;$J$6&amp;O58</f>
        <v>สาขาที่ 2มิถุนายนจ่าย81</v>
      </c>
      <c r="K58" s="24" t="str">
        <f>$A$3&amp;$K$5&amp;$K$6&amp;O58</f>
        <v>สาขาที่ 2กรกฎาคมจ่าย81</v>
      </c>
      <c r="L58" s="24" t="str">
        <f>$A$3&amp;$L$5&amp;$L$6&amp;O58</f>
        <v>สาขาที่ 2สิงหาคมจ่าย81</v>
      </c>
      <c r="M58" s="24" t="str">
        <f>$A$3&amp;$M$5&amp;$M$6&amp;O58</f>
        <v>สาขาที่ 2กันยายนจ่าย81</v>
      </c>
      <c r="N58" s="24" t="str">
        <f t="shared" ref="N58:N61" si="63">$A$3&amp;$N$6&amp;O58</f>
        <v>สาขาที่ 2จ่าย81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4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H61" si="65">Q58+AE58</f>
        <v>0</v>
      </c>
      <c r="AH58" s="68">
        <f t="shared" si="65"/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2ตุลาคมจ่าย82</v>
      </c>
      <c r="C59" s="24" t="str">
        <f>$A$3&amp;$C$5&amp;$C$6&amp;O59</f>
        <v>สาขาที่ 2พฤศจิกายนจ่าย82</v>
      </c>
      <c r="D59" s="24" t="str">
        <f>$A$3&amp;$D$5&amp;$D$6&amp;O59</f>
        <v>สาขาที่ 2ธันวาคมจ่าย82</v>
      </c>
      <c r="E59" s="24" t="str">
        <f>$A$3&amp;$E$5&amp;$E$6&amp;O59</f>
        <v>สาขาที่ 2มกราคมจ่าย82</v>
      </c>
      <c r="F59" s="24" t="str">
        <f>$A$3&amp;$F$5&amp;$F$6&amp;O59</f>
        <v>สาขาที่ 2กุมภาพันธ์จ่าย82</v>
      </c>
      <c r="G59" s="24" t="str">
        <f>$A$3&amp;$G$5&amp;$G$6&amp;O59</f>
        <v>สาขาที่ 2มีนาคมจ่าย82</v>
      </c>
      <c r="H59" s="24" t="str">
        <f>$A$3&amp;$H$5&amp;$H$6&amp;O59</f>
        <v>สาขาที่ 2เมษายนจ่าย82</v>
      </c>
      <c r="I59" s="24" t="str">
        <f>$A$3&amp;$I$5&amp;$I$6&amp;O59</f>
        <v>สาขาที่ 2พฤษภาคมจ่าย82</v>
      </c>
      <c r="J59" s="24" t="str">
        <f>$A$3&amp;$J$5&amp;$J$6&amp;O59</f>
        <v>สาขาที่ 2มิถุนายนจ่าย82</v>
      </c>
      <c r="K59" s="24" t="str">
        <f>$A$3&amp;$K$5&amp;$K$6&amp;O59</f>
        <v>สาขาที่ 2กรกฎาคมจ่าย82</v>
      </c>
      <c r="L59" s="24" t="str">
        <f>$A$3&amp;$L$5&amp;$L$6&amp;O59</f>
        <v>สาขาที่ 2สิงหาคมจ่าย82</v>
      </c>
      <c r="M59" s="24" t="str">
        <f>$A$3&amp;$M$5&amp;$M$6&amp;O59</f>
        <v>สาขาที่ 2กันยายนจ่าย82</v>
      </c>
      <c r="N59" s="24" t="str">
        <f t="shared" si="63"/>
        <v>สาขาที่ 2จ่าย82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4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65"/>
        <v>0</v>
      </c>
      <c r="AH59" s="68">
        <f t="shared" si="65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2ตุลาคมจ่าย83</v>
      </c>
      <c r="C60" s="24" t="str">
        <f>$A$3&amp;$C$5&amp;$C$6&amp;O60</f>
        <v>สาขาที่ 2พฤศจิกายนจ่าย83</v>
      </c>
      <c r="D60" s="24" t="str">
        <f>$A$3&amp;$D$5&amp;$D$6&amp;O60</f>
        <v>สาขาที่ 2ธันวาคมจ่าย83</v>
      </c>
      <c r="E60" s="24" t="str">
        <f>$A$3&amp;$E$5&amp;$E$6&amp;O60</f>
        <v>สาขาที่ 2มกราคมจ่าย83</v>
      </c>
      <c r="F60" s="24" t="str">
        <f>$A$3&amp;$F$5&amp;$F$6&amp;O60</f>
        <v>สาขาที่ 2กุมภาพันธ์จ่าย83</v>
      </c>
      <c r="G60" s="24" t="str">
        <f>$A$3&amp;$G$5&amp;$G$6&amp;O60</f>
        <v>สาขาที่ 2มีนาคมจ่าย83</v>
      </c>
      <c r="H60" s="24" t="str">
        <f>$A$3&amp;$H$5&amp;$H$6&amp;O60</f>
        <v>สาขาที่ 2เมษายนจ่าย83</v>
      </c>
      <c r="I60" s="24" t="str">
        <f>$A$3&amp;$I$5&amp;$I$6&amp;O60</f>
        <v>สาขาที่ 2พฤษภาคมจ่าย83</v>
      </c>
      <c r="J60" s="24" t="str">
        <f>$A$3&amp;$J$5&amp;$J$6&amp;O60</f>
        <v>สาขาที่ 2มิถุนายนจ่าย83</v>
      </c>
      <c r="K60" s="24" t="str">
        <f>$A$3&amp;$K$5&amp;$K$6&amp;O60</f>
        <v>สาขาที่ 2กรกฎาคมจ่าย83</v>
      </c>
      <c r="L60" s="24" t="str">
        <f>$A$3&amp;$L$5&amp;$L$6&amp;O60</f>
        <v>สาขาที่ 2สิงหาคมจ่าย83</v>
      </c>
      <c r="M60" s="24" t="str">
        <f>$A$3&amp;$M$5&amp;$M$6&amp;O60</f>
        <v>สาขาที่ 2กันยายนจ่าย83</v>
      </c>
      <c r="N60" s="24" t="str">
        <f t="shared" si="63"/>
        <v>สาขาที่ 2จ่าย83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4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65"/>
        <v>0</v>
      </c>
      <c r="AH60" s="68">
        <f t="shared" si="65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2ตุลาคมจ่าย84</v>
      </c>
      <c r="C61" s="24" t="str">
        <f>$A$3&amp;$C$5&amp;$C$6&amp;O61</f>
        <v>สาขาที่ 2พฤศจิกายนจ่าย84</v>
      </c>
      <c r="D61" s="24" t="str">
        <f>$A$3&amp;$D$5&amp;$D$6&amp;O61</f>
        <v>สาขาที่ 2ธันวาคมจ่าย84</v>
      </c>
      <c r="E61" s="24" t="str">
        <f>$A$3&amp;$E$5&amp;$E$6&amp;O61</f>
        <v>สาขาที่ 2มกราคมจ่าย84</v>
      </c>
      <c r="F61" s="24" t="str">
        <f>$A$3&amp;$F$5&amp;$F$6&amp;O61</f>
        <v>สาขาที่ 2กุมภาพันธ์จ่าย84</v>
      </c>
      <c r="G61" s="24" t="str">
        <f>$A$3&amp;$G$5&amp;$G$6&amp;O61</f>
        <v>สาขาที่ 2มีนาคมจ่าย84</v>
      </c>
      <c r="H61" s="24" t="str">
        <f>$A$3&amp;$H$5&amp;$H$6&amp;O61</f>
        <v>สาขาที่ 2เมษายนจ่าย84</v>
      </c>
      <c r="I61" s="24" t="str">
        <f>$A$3&amp;$I$5&amp;$I$6&amp;O61</f>
        <v>สาขาที่ 2พฤษภาคมจ่าย84</v>
      </c>
      <c r="J61" s="24" t="str">
        <f>$A$3&amp;$J$5&amp;$J$6&amp;O61</f>
        <v>สาขาที่ 2มิถุนายนจ่าย84</v>
      </c>
      <c r="K61" s="24" t="str">
        <f>$A$3&amp;$K$5&amp;$K$6&amp;O61</f>
        <v>สาขาที่ 2กรกฎาคมจ่าย84</v>
      </c>
      <c r="L61" s="24" t="str">
        <f>$A$3&amp;$L$5&amp;$L$6&amp;O61</f>
        <v>สาขาที่ 2สิงหาคมจ่าย84</v>
      </c>
      <c r="M61" s="24" t="str">
        <f>$A$3&amp;$M$5&amp;$M$6&amp;O61</f>
        <v>สาขาที่ 2กันยายนจ่าย84</v>
      </c>
      <c r="N61" s="24" t="str">
        <f t="shared" si="63"/>
        <v>สาขาที่ 2จ่าย84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4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65"/>
        <v>0</v>
      </c>
      <c r="AH61" s="68">
        <f t="shared" si="65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2ตุลาคมจ่าย91</v>
      </c>
      <c r="C63" s="24" t="str">
        <f>$A$3&amp;$C$5&amp;$C$6&amp;O63</f>
        <v>สาขาที่ 2พฤศจิกายนจ่าย91</v>
      </c>
      <c r="D63" s="24" t="str">
        <f>$A$3&amp;$D$5&amp;$D$6&amp;O63</f>
        <v>สาขาที่ 2ธันวาคมจ่าย91</v>
      </c>
      <c r="E63" s="24" t="str">
        <f>$A$3&amp;$E$5&amp;$E$6&amp;O63</f>
        <v>สาขาที่ 2มกราคมจ่าย91</v>
      </c>
      <c r="F63" s="24" t="str">
        <f>$A$3&amp;$F$5&amp;$F$6&amp;O63</f>
        <v>สาขาที่ 2กุมภาพันธ์จ่าย91</v>
      </c>
      <c r="G63" s="24" t="str">
        <f>$A$3&amp;$G$5&amp;$G$6&amp;O63</f>
        <v>สาขาที่ 2มีนาคมจ่าย91</v>
      </c>
      <c r="H63" s="24" t="str">
        <f>$A$3&amp;$H$5&amp;$H$6&amp;O63</f>
        <v>สาขาที่ 2เมษายนจ่าย91</v>
      </c>
      <c r="I63" s="24" t="str">
        <f>$A$3&amp;$I$5&amp;$I$6&amp;O63</f>
        <v>สาขาที่ 2พฤษภาคมจ่าย91</v>
      </c>
      <c r="J63" s="24" t="str">
        <f>$A$3&amp;$J$5&amp;$J$6&amp;O63</f>
        <v>สาขาที่ 2มิถุนายนจ่าย91</v>
      </c>
      <c r="K63" s="24" t="str">
        <f>$A$3&amp;$K$5&amp;$K$6&amp;O63</f>
        <v>สาขาที่ 2กรกฎาคมจ่าย91</v>
      </c>
      <c r="L63" s="24" t="str">
        <f>$A$3&amp;$L$5&amp;$L$6&amp;O63</f>
        <v>สาขาที่ 2สิงหาคมจ่าย91</v>
      </c>
      <c r="M63" s="24" t="str">
        <f>$A$3&amp;$M$5&amp;$M$6&amp;O63</f>
        <v>สาขาที่ 2กันยายนจ่าย91</v>
      </c>
      <c r="N63" s="24" t="str">
        <f t="shared" ref="N63:N65" si="66">$A$3&amp;$N$6&amp;O63</f>
        <v>สาขาที่ 2จ่าย91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67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H65" si="68">Q63+AE63</f>
        <v>0</v>
      </c>
      <c r="AH63" s="68">
        <f t="shared" si="68"/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2ตุลาคมจ่าย92</v>
      </c>
      <c r="C64" s="24" t="str">
        <f>$A$3&amp;$C$5&amp;$C$6&amp;O64</f>
        <v>สาขาที่ 2พฤศจิกายนจ่าย92</v>
      </c>
      <c r="D64" s="24" t="str">
        <f>$A$3&amp;$D$5&amp;$D$6&amp;O64</f>
        <v>สาขาที่ 2ธันวาคมจ่าย92</v>
      </c>
      <c r="E64" s="24" t="str">
        <f>$A$3&amp;$E$5&amp;$E$6&amp;O64</f>
        <v>สาขาที่ 2มกราคมจ่าย92</v>
      </c>
      <c r="F64" s="24" t="str">
        <f>$A$3&amp;$F$5&amp;$F$6&amp;O64</f>
        <v>สาขาที่ 2กุมภาพันธ์จ่าย92</v>
      </c>
      <c r="G64" s="24" t="str">
        <f>$A$3&amp;$G$5&amp;$G$6&amp;O64</f>
        <v>สาขาที่ 2มีนาคมจ่าย92</v>
      </c>
      <c r="H64" s="24" t="str">
        <f>$A$3&amp;$H$5&amp;$H$6&amp;O64</f>
        <v>สาขาที่ 2เมษายนจ่าย92</v>
      </c>
      <c r="I64" s="24" t="str">
        <f>$A$3&amp;$I$5&amp;$I$6&amp;O64</f>
        <v>สาขาที่ 2พฤษภาคมจ่าย92</v>
      </c>
      <c r="J64" s="24" t="str">
        <f>$A$3&amp;$J$5&amp;$J$6&amp;O64</f>
        <v>สาขาที่ 2มิถุนายนจ่าย92</v>
      </c>
      <c r="K64" s="24" t="str">
        <f>$A$3&amp;$K$5&amp;$K$6&amp;O64</f>
        <v>สาขาที่ 2กรกฎาคมจ่าย92</v>
      </c>
      <c r="L64" s="24" t="str">
        <f>$A$3&amp;$L$5&amp;$L$6&amp;O64</f>
        <v>สาขาที่ 2สิงหาคมจ่าย92</v>
      </c>
      <c r="M64" s="24" t="str">
        <f>$A$3&amp;$M$5&amp;$M$6&amp;O64</f>
        <v>สาขาที่ 2กันยายนจ่าย92</v>
      </c>
      <c r="N64" s="24" t="str">
        <f t="shared" si="66"/>
        <v>สาขาที่ 2จ่าย92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67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68"/>
        <v>0</v>
      </c>
      <c r="AH64" s="68">
        <f t="shared" si="68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2ตุลาคมจ่าย93</v>
      </c>
      <c r="C65" s="24" t="str">
        <f>$A$3&amp;$C$5&amp;$C$6&amp;O65</f>
        <v>สาขาที่ 2พฤศจิกายนจ่าย93</v>
      </c>
      <c r="D65" s="24" t="str">
        <f>$A$3&amp;$D$5&amp;$D$6&amp;O65</f>
        <v>สาขาที่ 2ธันวาคมจ่าย93</v>
      </c>
      <c r="E65" s="24" t="str">
        <f>$A$3&amp;$E$5&amp;$E$6&amp;O65</f>
        <v>สาขาที่ 2มกราคมจ่าย93</v>
      </c>
      <c r="F65" s="24" t="str">
        <f>$A$3&amp;$F$5&amp;$F$6&amp;O65</f>
        <v>สาขาที่ 2กุมภาพันธ์จ่าย93</v>
      </c>
      <c r="G65" s="24" t="str">
        <f>$A$3&amp;$G$5&amp;$G$6&amp;O65</f>
        <v>สาขาที่ 2มีนาคมจ่าย93</v>
      </c>
      <c r="H65" s="24" t="str">
        <f>$A$3&amp;$H$5&amp;$H$6&amp;O65</f>
        <v>สาขาที่ 2เมษายนจ่าย93</v>
      </c>
      <c r="I65" s="24" t="str">
        <f>$A$3&amp;$I$5&amp;$I$6&amp;O65</f>
        <v>สาขาที่ 2พฤษภาคมจ่าย93</v>
      </c>
      <c r="J65" s="24" t="str">
        <f>$A$3&amp;$J$5&amp;$J$6&amp;O65</f>
        <v>สาขาที่ 2มิถุนายนจ่าย93</v>
      </c>
      <c r="K65" s="24" t="str">
        <f>$A$3&amp;$K$5&amp;$K$6&amp;O65</f>
        <v>สาขาที่ 2กรกฎาคมจ่าย93</v>
      </c>
      <c r="L65" s="24" t="str">
        <f>$A$3&amp;$L$5&amp;$L$6&amp;O65</f>
        <v>สาขาที่ 2สิงหาคมจ่าย93</v>
      </c>
      <c r="M65" s="24" t="str">
        <f>$A$3&amp;$M$5&amp;$M$6&amp;O65</f>
        <v>สาขาที่ 2กันยายนจ่าย93</v>
      </c>
      <c r="N65" s="24" t="str">
        <f t="shared" si="66"/>
        <v>สาขาที่ 2จ่าย93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67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68"/>
        <v>0</v>
      </c>
      <c r="AH65" s="68">
        <f t="shared" si="68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2ตุลาคมจ่าย10</v>
      </c>
      <c r="C67" s="24" t="str">
        <f>$A$3&amp;$C$5&amp;$C$6&amp;O67</f>
        <v>สาขาที่ 2พฤศจิกายนจ่าย10</v>
      </c>
      <c r="D67" s="24" t="str">
        <f>$A$3&amp;$D$5&amp;$D$6&amp;O67</f>
        <v>สาขาที่ 2ธันวาคมจ่าย10</v>
      </c>
      <c r="E67" s="24" t="str">
        <f>$A$3&amp;$E$5&amp;$E$6&amp;O67</f>
        <v>สาขาที่ 2มกราคมจ่าย10</v>
      </c>
      <c r="F67" s="24" t="str">
        <f>$A$3&amp;$F$5&amp;$F$6&amp;O67</f>
        <v>สาขาที่ 2กุมภาพันธ์จ่าย10</v>
      </c>
      <c r="G67" s="24" t="str">
        <f>$A$3&amp;$G$5&amp;$G$6&amp;O67</f>
        <v>สาขาที่ 2มีนาคมจ่าย10</v>
      </c>
      <c r="H67" s="24" t="str">
        <f>$A$3&amp;$H$5&amp;$H$6&amp;O67</f>
        <v>สาขาที่ 2เมษายนจ่าย10</v>
      </c>
      <c r="I67" s="24" t="str">
        <f>$A$3&amp;$I$5&amp;$I$6&amp;O67</f>
        <v>สาขาที่ 2พฤษภาคมจ่าย10</v>
      </c>
      <c r="J67" s="24" t="str">
        <f>$A$3&amp;$J$5&amp;$J$6&amp;O67</f>
        <v>สาขาที่ 2มิถุนายนจ่าย10</v>
      </c>
      <c r="K67" s="24" t="str">
        <f>$A$3&amp;$K$5&amp;$K$6&amp;O67</f>
        <v>สาขาที่ 2กรกฎาคมจ่าย10</v>
      </c>
      <c r="L67" s="24" t="str">
        <f>$A$3&amp;$L$5&amp;$L$6&amp;O67</f>
        <v>สาขาที่ 2สิงหาคมจ่าย10</v>
      </c>
      <c r="M67" s="24" t="str">
        <f>$A$3&amp;$M$5&amp;$M$6&amp;O67</f>
        <v>สาขาที่ 2กันยายนจ่าย10</v>
      </c>
      <c r="N67" s="24" t="str">
        <f t="shared" ref="N67:N71" si="69">$A$3&amp;$N$6&amp;O67</f>
        <v>สาขาที่ 2จ่าย10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0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H71" si="71">Q67+AE67</f>
        <v>0</v>
      </c>
      <c r="AH67" s="68">
        <f t="shared" si="71"/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2ตุลาคมจ่าย101</v>
      </c>
      <c r="C68" s="24" t="str">
        <f>$A$3&amp;$C$5&amp;$C$6&amp;O68</f>
        <v>สาขาที่ 2พฤศจิกายนจ่าย101</v>
      </c>
      <c r="D68" s="24" t="str">
        <f>$A$3&amp;$D$5&amp;$D$6&amp;O68</f>
        <v>สาขาที่ 2ธันวาคมจ่าย101</v>
      </c>
      <c r="E68" s="24" t="str">
        <f>$A$3&amp;$E$5&amp;$E$6&amp;O68</f>
        <v>สาขาที่ 2มกราคมจ่าย101</v>
      </c>
      <c r="F68" s="24" t="str">
        <f>$A$3&amp;$F$5&amp;$F$6&amp;O68</f>
        <v>สาขาที่ 2กุมภาพันธ์จ่าย101</v>
      </c>
      <c r="G68" s="24" t="str">
        <f>$A$3&amp;$G$5&amp;$G$6&amp;O68</f>
        <v>สาขาที่ 2มีนาคมจ่าย101</v>
      </c>
      <c r="H68" s="24" t="str">
        <f>$A$3&amp;$H$5&amp;$H$6&amp;O68</f>
        <v>สาขาที่ 2เมษายนจ่าย101</v>
      </c>
      <c r="I68" s="24" t="str">
        <f>$A$3&amp;$I$5&amp;$I$6&amp;O68</f>
        <v>สาขาที่ 2พฤษภาคมจ่าย101</v>
      </c>
      <c r="J68" s="24" t="str">
        <f>$A$3&amp;$J$5&amp;$J$6&amp;O68</f>
        <v>สาขาที่ 2มิถุนายนจ่าย101</v>
      </c>
      <c r="K68" s="24" t="str">
        <f>$A$3&amp;$K$5&amp;$K$6&amp;O68</f>
        <v>สาขาที่ 2กรกฎาคมจ่าย101</v>
      </c>
      <c r="L68" s="24" t="str">
        <f>$A$3&amp;$L$5&amp;$L$6&amp;O68</f>
        <v>สาขาที่ 2สิงหาคมจ่าย101</v>
      </c>
      <c r="M68" s="24" t="str">
        <f>$A$3&amp;$M$5&amp;$M$6&amp;O68</f>
        <v>สาขาที่ 2กันยายนจ่าย101</v>
      </c>
      <c r="N68" s="24" t="str">
        <f t="shared" si="69"/>
        <v>สาขาที่ 2จ่าย101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0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1"/>
        <v>0</v>
      </c>
      <c r="AH68" s="68">
        <f t="shared" si="71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2ตุลาคมจ่าย102</v>
      </c>
      <c r="C69" s="24" t="str">
        <f>$A$3&amp;$C$5&amp;$C$6&amp;O69</f>
        <v>สาขาที่ 2พฤศจิกายนจ่าย102</v>
      </c>
      <c r="D69" s="24" t="str">
        <f>$A$3&amp;$D$5&amp;$D$6&amp;O69</f>
        <v>สาขาที่ 2ธันวาคมจ่าย102</v>
      </c>
      <c r="E69" s="24" t="str">
        <f>$A$3&amp;$E$5&amp;$E$6&amp;O69</f>
        <v>สาขาที่ 2มกราคมจ่าย102</v>
      </c>
      <c r="F69" s="24" t="str">
        <f>$A$3&amp;$F$5&amp;$F$6&amp;O69</f>
        <v>สาขาที่ 2กุมภาพันธ์จ่าย102</v>
      </c>
      <c r="G69" s="24" t="str">
        <f>$A$3&amp;$G$5&amp;$G$6&amp;O69</f>
        <v>สาขาที่ 2มีนาคมจ่าย102</v>
      </c>
      <c r="H69" s="24" t="str">
        <f>$A$3&amp;$H$5&amp;$H$6&amp;O69</f>
        <v>สาขาที่ 2เมษายนจ่าย102</v>
      </c>
      <c r="I69" s="24" t="str">
        <f>$A$3&amp;$I$5&amp;$I$6&amp;O69</f>
        <v>สาขาที่ 2พฤษภาคมจ่าย102</v>
      </c>
      <c r="J69" s="24" t="str">
        <f>$A$3&amp;$J$5&amp;$J$6&amp;O69</f>
        <v>สาขาที่ 2มิถุนายนจ่าย102</v>
      </c>
      <c r="K69" s="24" t="str">
        <f>$A$3&amp;$K$5&amp;$K$6&amp;O69</f>
        <v>สาขาที่ 2กรกฎาคมจ่าย102</v>
      </c>
      <c r="L69" s="24" t="str">
        <f>$A$3&amp;$L$5&amp;$L$6&amp;O69</f>
        <v>สาขาที่ 2สิงหาคมจ่าย102</v>
      </c>
      <c r="M69" s="24" t="str">
        <f>$A$3&amp;$M$5&amp;$M$6&amp;O69</f>
        <v>สาขาที่ 2กันยายนจ่าย102</v>
      </c>
      <c r="N69" s="24" t="str">
        <f t="shared" si="69"/>
        <v>สาขาที่ 2จ่าย102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0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1"/>
        <v>0</v>
      </c>
      <c r="AH69" s="68">
        <f t="shared" si="71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2ตุลาคมจ่าย103</v>
      </c>
      <c r="C70" s="24" t="str">
        <f>$A$3&amp;$C$5&amp;$C$6&amp;O70</f>
        <v>สาขาที่ 2พฤศจิกายนจ่าย103</v>
      </c>
      <c r="D70" s="24" t="str">
        <f>$A$3&amp;$D$5&amp;$D$6&amp;O70</f>
        <v>สาขาที่ 2ธันวาคมจ่าย103</v>
      </c>
      <c r="E70" s="24" t="str">
        <f>$A$3&amp;$E$5&amp;$E$6&amp;O70</f>
        <v>สาขาที่ 2มกราคมจ่าย103</v>
      </c>
      <c r="F70" s="24" t="str">
        <f>$A$3&amp;$F$5&amp;$F$6&amp;O70</f>
        <v>สาขาที่ 2กุมภาพันธ์จ่าย103</v>
      </c>
      <c r="G70" s="24" t="str">
        <f>$A$3&amp;$G$5&amp;$G$6&amp;O70</f>
        <v>สาขาที่ 2มีนาคมจ่าย103</v>
      </c>
      <c r="H70" s="24" t="str">
        <f>$A$3&amp;$H$5&amp;$H$6&amp;O70</f>
        <v>สาขาที่ 2เมษายนจ่าย103</v>
      </c>
      <c r="I70" s="24" t="str">
        <f>$A$3&amp;$I$5&amp;$I$6&amp;O70</f>
        <v>สาขาที่ 2พฤษภาคมจ่าย103</v>
      </c>
      <c r="J70" s="24" t="str">
        <f>$A$3&amp;$J$5&amp;$J$6&amp;O70</f>
        <v>สาขาที่ 2มิถุนายนจ่าย103</v>
      </c>
      <c r="K70" s="24" t="str">
        <f>$A$3&amp;$K$5&amp;$K$6&amp;O70</f>
        <v>สาขาที่ 2กรกฎาคมจ่าย103</v>
      </c>
      <c r="L70" s="24" t="str">
        <f>$A$3&amp;$L$5&amp;$L$6&amp;O70</f>
        <v>สาขาที่ 2สิงหาคมจ่าย103</v>
      </c>
      <c r="M70" s="24" t="str">
        <f>$A$3&amp;$M$5&amp;$M$6&amp;O70</f>
        <v>สาขาที่ 2กันยายนจ่าย103</v>
      </c>
      <c r="N70" s="24" t="str">
        <f t="shared" si="69"/>
        <v>สาขาที่ 2จ่าย103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0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1"/>
        <v>0</v>
      </c>
      <c r="AH70" s="68">
        <f t="shared" si="71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2ตุลาคมจ่าย104</v>
      </c>
      <c r="C71" s="130" t="str">
        <f>$A$3&amp;$C$5&amp;$C$6&amp;O71</f>
        <v>สาขาที่ 2พฤศจิกายนจ่าย104</v>
      </c>
      <c r="D71" s="130" t="str">
        <f>$A$3&amp;$D$5&amp;$D$6&amp;O71</f>
        <v>สาขาที่ 2ธันวาคมจ่าย104</v>
      </c>
      <c r="E71" s="130" t="str">
        <f>$A$3&amp;$E$5&amp;$E$6&amp;O71</f>
        <v>สาขาที่ 2มกราคมจ่าย104</v>
      </c>
      <c r="F71" s="130" t="str">
        <f>$A$3&amp;$F$5&amp;$F$6&amp;O71</f>
        <v>สาขาที่ 2กุมภาพันธ์จ่าย104</v>
      </c>
      <c r="G71" s="130" t="str">
        <f>$A$3&amp;$G$5&amp;$G$6&amp;O71</f>
        <v>สาขาที่ 2มีนาคมจ่าย104</v>
      </c>
      <c r="H71" s="130" t="str">
        <f>$A$3&amp;$H$5&amp;$H$6&amp;O71</f>
        <v>สาขาที่ 2เมษายนจ่าย104</v>
      </c>
      <c r="I71" s="130" t="str">
        <f>$A$3&amp;$I$5&amp;$I$6&amp;O71</f>
        <v>สาขาที่ 2พฤษภาคมจ่าย104</v>
      </c>
      <c r="J71" s="130" t="str">
        <f>$A$3&amp;$J$5&amp;$J$6&amp;O71</f>
        <v>สาขาที่ 2มิถุนายนจ่าย104</v>
      </c>
      <c r="K71" s="130" t="str">
        <f>$A$3&amp;$K$5&amp;$K$6&amp;O71</f>
        <v>สาขาที่ 2กรกฎาคมจ่าย104</v>
      </c>
      <c r="L71" s="130" t="str">
        <f>$A$3&amp;$L$5&amp;$L$6&amp;O71</f>
        <v>สาขาที่ 2สิงหาคมจ่าย104</v>
      </c>
      <c r="M71" s="130" t="str">
        <f>$A$3&amp;$M$5&amp;$M$6&amp;O71</f>
        <v>สาขาที่ 2กันยายนจ่าย104</v>
      </c>
      <c r="N71" s="130" t="str">
        <f t="shared" si="69"/>
        <v>สาขาที่ 2จ่าย104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0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1"/>
        <v>0</v>
      </c>
      <c r="AH71" s="82">
        <f t="shared" si="71"/>
        <v>0</v>
      </c>
      <c r="AI71" s="81"/>
    </row>
  </sheetData>
  <mergeCells count="18">
    <mergeCell ref="A1:AI1"/>
    <mergeCell ref="A2:AI2"/>
    <mergeCell ref="A3:AI3"/>
    <mergeCell ref="A5:A6"/>
    <mergeCell ref="O5:P6"/>
    <mergeCell ref="AE5:AF5"/>
    <mergeCell ref="AG5:AH5"/>
    <mergeCell ref="AI5:AI6"/>
    <mergeCell ref="O55:P55"/>
    <mergeCell ref="O57:P57"/>
    <mergeCell ref="O62:P62"/>
    <mergeCell ref="O66:P66"/>
    <mergeCell ref="O7:P7"/>
    <mergeCell ref="O10:P10"/>
    <mergeCell ref="O19:P19"/>
    <mergeCell ref="O29:P29"/>
    <mergeCell ref="O36:P36"/>
    <mergeCell ref="O49:P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7" sqref="A7:A71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">
        <v>498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50" t="s">
        <v>19</v>
      </c>
      <c r="T5" s="50" t="s">
        <v>20</v>
      </c>
      <c r="U5" s="50" t="s">
        <v>21</v>
      </c>
      <c r="V5" s="65" t="s">
        <v>22</v>
      </c>
      <c r="W5" s="50" t="s">
        <v>23</v>
      </c>
      <c r="X5" s="50" t="s">
        <v>24</v>
      </c>
      <c r="Y5" s="50" t="s">
        <v>25</v>
      </c>
      <c r="Z5" s="50" t="s">
        <v>26</v>
      </c>
      <c r="AA5" s="50" t="s">
        <v>27</v>
      </c>
      <c r="AB5" s="50" t="s">
        <v>28</v>
      </c>
      <c r="AC5" s="50" t="s">
        <v>29</v>
      </c>
      <c r="AD5" s="50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50" t="s">
        <v>401</v>
      </c>
      <c r="T6" s="50" t="s">
        <v>401</v>
      </c>
      <c r="U6" s="50" t="s">
        <v>401</v>
      </c>
      <c r="V6" s="50" t="s">
        <v>401</v>
      </c>
      <c r="W6" s="50" t="s">
        <v>401</v>
      </c>
      <c r="X6" s="50" t="s">
        <v>401</v>
      </c>
      <c r="Y6" s="50" t="s">
        <v>401</v>
      </c>
      <c r="Z6" s="50" t="s">
        <v>401</v>
      </c>
      <c r="AA6" s="50" t="s">
        <v>401</v>
      </c>
      <c r="AB6" s="50" t="s">
        <v>401</v>
      </c>
      <c r="AC6" s="50" t="s">
        <v>401</v>
      </c>
      <c r="AD6" s="50" t="s">
        <v>401</v>
      </c>
      <c r="AE6" s="50" t="s">
        <v>401</v>
      </c>
      <c r="AF6" s="67" t="s">
        <v>492</v>
      </c>
      <c r="AG6" s="50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3ตุลาคมจ่าย11</v>
      </c>
      <c r="C8" s="24" t="str">
        <f>$A$3&amp;$C$5&amp;$C$6&amp;O8</f>
        <v>สาขาที่ 3พฤศจิกายนจ่าย11</v>
      </c>
      <c r="D8" s="24" t="str">
        <f>$A$3&amp;$D$5&amp;$D$6&amp;O8</f>
        <v>สาขาที่ 3ธันวาคมจ่าย11</v>
      </c>
      <c r="E8" s="24" t="str">
        <f>$A$3&amp;$E$5&amp;$E$6&amp;O8</f>
        <v>สาขาที่ 3มกราคมจ่าย11</v>
      </c>
      <c r="F8" s="24" t="str">
        <f>$A$3&amp;$F$5&amp;$F$6&amp;O8</f>
        <v>สาขาที่ 3กุมภาพันธ์จ่าย11</v>
      </c>
      <c r="G8" s="24" t="str">
        <f>$A$3&amp;$G$5&amp;$G$6&amp;O8</f>
        <v>สาขาที่ 3มีนาคมจ่าย11</v>
      </c>
      <c r="H8" s="24" t="str">
        <f>$A$3&amp;$H$5&amp;$H$6&amp;O8</f>
        <v>สาขาที่ 3เมษายนจ่าย11</v>
      </c>
      <c r="I8" s="24" t="str">
        <f>$A$3&amp;$I$5&amp;$I$6&amp;O8</f>
        <v>สาขาที่ 3พฤษภาคมจ่าย11</v>
      </c>
      <c r="J8" s="24" t="str">
        <f>$A$3&amp;$J$5&amp;$J$6&amp;O8</f>
        <v>สาขาที่ 3มิถุนายนจ่าย11</v>
      </c>
      <c r="K8" s="24" t="str">
        <f>$A$3&amp;$K$5&amp;$K$6&amp;O8</f>
        <v>สาขาที่ 3กรกฎาคมจ่าย11</v>
      </c>
      <c r="L8" s="24" t="str">
        <f>$A$3&amp;$L$5&amp;$L$6&amp;O8</f>
        <v>สาขาที่ 3สิงหาคมจ่าย11</v>
      </c>
      <c r="M8" s="24" t="str">
        <f>$A$3&amp;$M$5&amp;$M$6&amp;O8</f>
        <v>สาขาที่ 3กันยายนจ่าย11</v>
      </c>
      <c r="N8" s="24" t="str">
        <f>$A$3&amp;$N$6&amp;O8</f>
        <v>สาขาที่ 3จ่าย11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3ตุลาคมจ่าย12</v>
      </c>
      <c r="C9" s="24" t="str">
        <f>$A$3&amp;$C$5&amp;$C$6&amp;O9</f>
        <v>สาขาที่ 3พฤศจิกายนจ่าย12</v>
      </c>
      <c r="D9" s="24" t="str">
        <f>$A$3&amp;$D$5&amp;$D$6&amp;O9</f>
        <v>สาขาที่ 3ธันวาคมจ่าย12</v>
      </c>
      <c r="E9" s="24" t="str">
        <f>$A$3&amp;$E$5&amp;$E$6&amp;O9</f>
        <v>สาขาที่ 3มกราคมจ่าย12</v>
      </c>
      <c r="F9" s="24" t="str">
        <f>$A$3&amp;$F$5&amp;$F$6&amp;O9</f>
        <v>สาขาที่ 3กุมภาพันธ์จ่าย12</v>
      </c>
      <c r="G9" s="24" t="str">
        <f>$A$3&amp;$G$5&amp;$G$6&amp;O9</f>
        <v>สาขาที่ 3มีนาคมจ่าย12</v>
      </c>
      <c r="H9" s="24" t="str">
        <f>$A$3&amp;$H$5&amp;$H$6&amp;O9</f>
        <v>สาขาที่ 3เมษายนจ่าย12</v>
      </c>
      <c r="I9" s="24" t="str">
        <f>$A$3&amp;$I$5&amp;$I$6&amp;O9</f>
        <v>สาขาที่ 3พฤษภาคมจ่าย12</v>
      </c>
      <c r="J9" s="24" t="str">
        <f>$A$3&amp;$J$5&amp;$J$6&amp;O9</f>
        <v>สาขาที่ 3มิถุนายนจ่าย12</v>
      </c>
      <c r="K9" s="24" t="str">
        <f>$A$3&amp;$K$5&amp;$K$6&amp;O9</f>
        <v>สาขาที่ 3กรกฎาคมจ่าย12</v>
      </c>
      <c r="L9" s="24" t="str">
        <f>$A$3&amp;$L$5&amp;$L$6&amp;O9</f>
        <v>สาขาที่ 3สิงหาคมจ่าย12</v>
      </c>
      <c r="M9" s="24" t="str">
        <f>$A$3&amp;$M$5&amp;$M$6&amp;O9</f>
        <v>สาขาที่ 3กันยายนจ่าย12</v>
      </c>
      <c r="N9" s="24" t="str">
        <f>$A$3&amp;$N$6&amp;O9</f>
        <v>สาขาที่ 3จ่าย12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3ตุลาคมจ่าย21</v>
      </c>
      <c r="C11" s="24" t="str">
        <f t="shared" ref="C11:C18" si="1">$A$3&amp;$C$5&amp;$C$6&amp;O11</f>
        <v>สาขาที่ 3พฤศจิกายนจ่าย21</v>
      </c>
      <c r="D11" s="24" t="str">
        <f t="shared" ref="D11:D18" si="2">$A$3&amp;$D$5&amp;$D$6&amp;O11</f>
        <v>สาขาที่ 3ธันวาคมจ่าย21</v>
      </c>
      <c r="E11" s="24" t="str">
        <f t="shared" ref="E11:E18" si="3">$A$3&amp;$E$5&amp;$E$6&amp;O11</f>
        <v>สาขาที่ 3มกราคมจ่าย21</v>
      </c>
      <c r="F11" s="24" t="str">
        <f t="shared" ref="F11:F18" si="4">$A$3&amp;$F$5&amp;$F$6&amp;O11</f>
        <v>สาขาที่ 3กุมภาพันธ์จ่าย21</v>
      </c>
      <c r="G11" s="24" t="str">
        <f t="shared" ref="G11:G18" si="5">$A$3&amp;$G$5&amp;$G$6&amp;O11</f>
        <v>สาขาที่ 3มีนาคมจ่าย21</v>
      </c>
      <c r="H11" s="24" t="str">
        <f t="shared" ref="H11:H18" si="6">$A$3&amp;$H$5&amp;$H$6&amp;O11</f>
        <v>สาขาที่ 3เมษายนจ่าย21</v>
      </c>
      <c r="I11" s="24" t="str">
        <f t="shared" ref="I11:I18" si="7">$A$3&amp;$I$5&amp;$I$6&amp;O11</f>
        <v>สาขาที่ 3พฤษภาคมจ่าย21</v>
      </c>
      <c r="J11" s="24" t="str">
        <f t="shared" ref="J11:J18" si="8">$A$3&amp;$J$5&amp;$J$6&amp;O11</f>
        <v>สาขาที่ 3มิถุนายนจ่าย21</v>
      </c>
      <c r="K11" s="24" t="str">
        <f t="shared" ref="K11:K18" si="9">$A$3&amp;$K$5&amp;$K$6&amp;O11</f>
        <v>สาขาที่ 3กรกฎาคมจ่าย21</v>
      </c>
      <c r="L11" s="24" t="str">
        <f t="shared" ref="L11:L18" si="10">$A$3&amp;$L$5&amp;$L$6&amp;O11</f>
        <v>สาขาที่ 3สิงหาคมจ่าย21</v>
      </c>
      <c r="M11" s="24" t="str">
        <f t="shared" ref="M11:M18" si="11">$A$3&amp;$M$5&amp;$M$6&amp;O11</f>
        <v>สาขาที่ 3กันยายนจ่าย21</v>
      </c>
      <c r="N11" s="24" t="str">
        <f t="shared" ref="N11:N18" si="12">$A$3&amp;$N$6&amp;O11</f>
        <v>สาขาที่ 3จ่าย21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H18" si="14">Q11+AE11</f>
        <v>0</v>
      </c>
      <c r="AH11" s="68">
        <f t="shared" si="14"/>
        <v>0</v>
      </c>
      <c r="AI11" s="25"/>
    </row>
    <row r="12" spans="1:35" ht="24" x14ac:dyDescent="0.55000000000000004">
      <c r="A12" s="7"/>
      <c r="B12" s="24" t="str">
        <f t="shared" si="0"/>
        <v>สาขาที่ 3ตุลาคมจ่าย21.1</v>
      </c>
      <c r="C12" s="24" t="str">
        <f t="shared" si="1"/>
        <v>สาขาที่ 3พฤศจิกายนจ่าย21.1</v>
      </c>
      <c r="D12" s="24" t="str">
        <f t="shared" si="2"/>
        <v>สาขาที่ 3ธันวาคมจ่าย21.1</v>
      </c>
      <c r="E12" s="24" t="str">
        <f t="shared" si="3"/>
        <v>สาขาที่ 3มกราคมจ่าย21.1</v>
      </c>
      <c r="F12" s="24" t="str">
        <f t="shared" si="4"/>
        <v>สาขาที่ 3กุมภาพันธ์จ่าย21.1</v>
      </c>
      <c r="G12" s="24" t="str">
        <f t="shared" si="5"/>
        <v>สาขาที่ 3มีนาคมจ่าย21.1</v>
      </c>
      <c r="H12" s="24" t="str">
        <f t="shared" si="6"/>
        <v>สาขาที่ 3เมษายนจ่าย21.1</v>
      </c>
      <c r="I12" s="24" t="str">
        <f t="shared" si="7"/>
        <v>สาขาที่ 3พฤษภาคมจ่าย21.1</v>
      </c>
      <c r="J12" s="24" t="str">
        <f t="shared" si="8"/>
        <v>สาขาที่ 3มิถุนายนจ่าย21.1</v>
      </c>
      <c r="K12" s="24" t="str">
        <f t="shared" si="9"/>
        <v>สาขาที่ 3กรกฎาคมจ่าย21.1</v>
      </c>
      <c r="L12" s="24" t="str">
        <f t="shared" si="10"/>
        <v>สาขาที่ 3สิงหาคมจ่าย21.1</v>
      </c>
      <c r="M12" s="24" t="str">
        <f t="shared" si="11"/>
        <v>สาขาที่ 3กันยายนจ่าย21.1</v>
      </c>
      <c r="N12" s="24" t="str">
        <f t="shared" si="12"/>
        <v>สาขาที่ 3จ่าย21.1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4"/>
        <v>0</v>
      </c>
      <c r="AI12" s="25"/>
    </row>
    <row r="13" spans="1:35" ht="24" x14ac:dyDescent="0.55000000000000004">
      <c r="A13" s="7"/>
      <c r="B13" s="24" t="str">
        <f t="shared" si="0"/>
        <v>สาขาที่ 3ตุลาคมจ่าย22</v>
      </c>
      <c r="C13" s="24" t="str">
        <f t="shared" si="1"/>
        <v>สาขาที่ 3พฤศจิกายนจ่าย22</v>
      </c>
      <c r="D13" s="24" t="str">
        <f t="shared" si="2"/>
        <v>สาขาที่ 3ธันวาคมจ่าย22</v>
      </c>
      <c r="E13" s="24" t="str">
        <f t="shared" si="3"/>
        <v>สาขาที่ 3มกราคมจ่าย22</v>
      </c>
      <c r="F13" s="24" t="str">
        <f t="shared" si="4"/>
        <v>สาขาที่ 3กุมภาพันธ์จ่าย22</v>
      </c>
      <c r="G13" s="24" t="str">
        <f t="shared" si="5"/>
        <v>สาขาที่ 3มีนาคมจ่าย22</v>
      </c>
      <c r="H13" s="24" t="str">
        <f t="shared" si="6"/>
        <v>สาขาที่ 3เมษายนจ่าย22</v>
      </c>
      <c r="I13" s="24" t="str">
        <f t="shared" si="7"/>
        <v>สาขาที่ 3พฤษภาคมจ่าย22</v>
      </c>
      <c r="J13" s="24" t="str">
        <f t="shared" si="8"/>
        <v>สาขาที่ 3มิถุนายนจ่าย22</v>
      </c>
      <c r="K13" s="24" t="str">
        <f t="shared" si="9"/>
        <v>สาขาที่ 3กรกฎาคมจ่าย22</v>
      </c>
      <c r="L13" s="24" t="str">
        <f t="shared" si="10"/>
        <v>สาขาที่ 3สิงหาคมจ่าย22</v>
      </c>
      <c r="M13" s="24" t="str">
        <f t="shared" si="11"/>
        <v>สาขาที่ 3กันยายนจ่าย22</v>
      </c>
      <c r="N13" s="24" t="str">
        <f t="shared" si="12"/>
        <v>สาขาที่ 3จ่าย22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4"/>
        <v>0</v>
      </c>
      <c r="AI13" s="25"/>
    </row>
    <row r="14" spans="1:35" ht="24" x14ac:dyDescent="0.55000000000000004">
      <c r="A14" s="7"/>
      <c r="B14" s="24" t="str">
        <f t="shared" si="0"/>
        <v>สาขาที่ 3ตุลาคมจ่าย22.1</v>
      </c>
      <c r="C14" s="24" t="str">
        <f t="shared" si="1"/>
        <v>สาขาที่ 3พฤศจิกายนจ่าย22.1</v>
      </c>
      <c r="D14" s="24" t="str">
        <f t="shared" si="2"/>
        <v>สาขาที่ 3ธันวาคมจ่าย22.1</v>
      </c>
      <c r="E14" s="24" t="str">
        <f t="shared" si="3"/>
        <v>สาขาที่ 3มกราคมจ่าย22.1</v>
      </c>
      <c r="F14" s="24" t="str">
        <f t="shared" si="4"/>
        <v>สาขาที่ 3กุมภาพันธ์จ่าย22.1</v>
      </c>
      <c r="G14" s="24" t="str">
        <f t="shared" si="5"/>
        <v>สาขาที่ 3มีนาคมจ่าย22.1</v>
      </c>
      <c r="H14" s="24" t="str">
        <f t="shared" si="6"/>
        <v>สาขาที่ 3เมษายนจ่าย22.1</v>
      </c>
      <c r="I14" s="24" t="str">
        <f t="shared" si="7"/>
        <v>สาขาที่ 3พฤษภาคมจ่าย22.1</v>
      </c>
      <c r="J14" s="24" t="str">
        <f t="shared" si="8"/>
        <v>สาขาที่ 3มิถุนายนจ่าย22.1</v>
      </c>
      <c r="K14" s="24" t="str">
        <f t="shared" si="9"/>
        <v>สาขาที่ 3กรกฎาคมจ่าย22.1</v>
      </c>
      <c r="L14" s="24" t="str">
        <f t="shared" si="10"/>
        <v>สาขาที่ 3สิงหาคมจ่าย22.1</v>
      </c>
      <c r="M14" s="24" t="str">
        <f t="shared" si="11"/>
        <v>สาขาที่ 3กันยายนจ่าย22.1</v>
      </c>
      <c r="N14" s="24" t="str">
        <f t="shared" si="12"/>
        <v>สาขาที่ 3จ่าย22.1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4"/>
        <v>0</v>
      </c>
      <c r="AI14" s="25"/>
    </row>
    <row r="15" spans="1:35" ht="24" x14ac:dyDescent="0.55000000000000004">
      <c r="A15" s="7"/>
      <c r="B15" s="24" t="str">
        <f t="shared" si="0"/>
        <v>สาขาที่ 3ตุลาคมจ่าย23</v>
      </c>
      <c r="C15" s="24" t="str">
        <f t="shared" si="1"/>
        <v>สาขาที่ 3พฤศจิกายนจ่าย23</v>
      </c>
      <c r="D15" s="24" t="str">
        <f t="shared" si="2"/>
        <v>สาขาที่ 3ธันวาคมจ่าย23</v>
      </c>
      <c r="E15" s="24" t="str">
        <f t="shared" si="3"/>
        <v>สาขาที่ 3มกราคมจ่าย23</v>
      </c>
      <c r="F15" s="24" t="str">
        <f t="shared" si="4"/>
        <v>สาขาที่ 3กุมภาพันธ์จ่าย23</v>
      </c>
      <c r="G15" s="24" t="str">
        <f t="shared" si="5"/>
        <v>สาขาที่ 3มีนาคมจ่าย23</v>
      </c>
      <c r="H15" s="24" t="str">
        <f t="shared" si="6"/>
        <v>สาขาที่ 3เมษายนจ่าย23</v>
      </c>
      <c r="I15" s="24" t="str">
        <f t="shared" si="7"/>
        <v>สาขาที่ 3พฤษภาคมจ่าย23</v>
      </c>
      <c r="J15" s="24" t="str">
        <f t="shared" si="8"/>
        <v>สาขาที่ 3มิถุนายนจ่าย23</v>
      </c>
      <c r="K15" s="24" t="str">
        <f t="shared" si="9"/>
        <v>สาขาที่ 3กรกฎาคมจ่าย23</v>
      </c>
      <c r="L15" s="24" t="str">
        <f t="shared" si="10"/>
        <v>สาขาที่ 3สิงหาคมจ่าย23</v>
      </c>
      <c r="M15" s="24" t="str">
        <f t="shared" si="11"/>
        <v>สาขาที่ 3กันยายนจ่าย23</v>
      </c>
      <c r="N15" s="24" t="str">
        <f t="shared" si="12"/>
        <v>สาขาที่ 3จ่าย23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4"/>
        <v>0</v>
      </c>
      <c r="AI15" s="25"/>
    </row>
    <row r="16" spans="1:35" ht="24" x14ac:dyDescent="0.55000000000000004">
      <c r="A16" s="7"/>
      <c r="B16" s="24" t="str">
        <f t="shared" si="0"/>
        <v>สาขาที่ 3ตุลาคมจ่าย23.1</v>
      </c>
      <c r="C16" s="24" t="str">
        <f t="shared" si="1"/>
        <v>สาขาที่ 3พฤศจิกายนจ่าย23.1</v>
      </c>
      <c r="D16" s="24" t="str">
        <f t="shared" si="2"/>
        <v>สาขาที่ 3ธันวาคมจ่าย23.1</v>
      </c>
      <c r="E16" s="24" t="str">
        <f t="shared" si="3"/>
        <v>สาขาที่ 3มกราคมจ่าย23.1</v>
      </c>
      <c r="F16" s="24" t="str">
        <f t="shared" si="4"/>
        <v>สาขาที่ 3กุมภาพันธ์จ่าย23.1</v>
      </c>
      <c r="G16" s="24" t="str">
        <f t="shared" si="5"/>
        <v>สาขาที่ 3มีนาคมจ่าย23.1</v>
      </c>
      <c r="H16" s="24" t="str">
        <f t="shared" si="6"/>
        <v>สาขาที่ 3เมษายนจ่าย23.1</v>
      </c>
      <c r="I16" s="24" t="str">
        <f t="shared" si="7"/>
        <v>สาขาที่ 3พฤษภาคมจ่าย23.1</v>
      </c>
      <c r="J16" s="24" t="str">
        <f t="shared" si="8"/>
        <v>สาขาที่ 3มิถุนายนจ่าย23.1</v>
      </c>
      <c r="K16" s="24" t="str">
        <f t="shared" si="9"/>
        <v>สาขาที่ 3กรกฎาคมจ่าย23.1</v>
      </c>
      <c r="L16" s="24" t="str">
        <f t="shared" si="10"/>
        <v>สาขาที่ 3สิงหาคมจ่าย23.1</v>
      </c>
      <c r="M16" s="24" t="str">
        <f t="shared" si="11"/>
        <v>สาขาที่ 3กันยายนจ่าย23.1</v>
      </c>
      <c r="N16" s="24" t="str">
        <f t="shared" si="12"/>
        <v>สาขาที่ 3จ่าย23.1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4"/>
        <v>0</v>
      </c>
      <c r="AI16" s="25"/>
    </row>
    <row r="17" spans="1:35" ht="24" x14ac:dyDescent="0.55000000000000004">
      <c r="A17" s="7"/>
      <c r="B17" s="24" t="str">
        <f t="shared" si="0"/>
        <v>สาขาที่ 3ตุลาคมจ่าย24</v>
      </c>
      <c r="C17" s="24" t="str">
        <f t="shared" si="1"/>
        <v>สาขาที่ 3พฤศจิกายนจ่าย24</v>
      </c>
      <c r="D17" s="24" t="str">
        <f t="shared" si="2"/>
        <v>สาขาที่ 3ธันวาคมจ่าย24</v>
      </c>
      <c r="E17" s="24" t="str">
        <f t="shared" si="3"/>
        <v>สาขาที่ 3มกราคมจ่าย24</v>
      </c>
      <c r="F17" s="24" t="str">
        <f t="shared" si="4"/>
        <v>สาขาที่ 3กุมภาพันธ์จ่าย24</v>
      </c>
      <c r="G17" s="24" t="str">
        <f t="shared" si="5"/>
        <v>สาขาที่ 3มีนาคมจ่าย24</v>
      </c>
      <c r="H17" s="24" t="str">
        <f t="shared" si="6"/>
        <v>สาขาที่ 3เมษายนจ่าย24</v>
      </c>
      <c r="I17" s="24" t="str">
        <f t="shared" si="7"/>
        <v>สาขาที่ 3พฤษภาคมจ่าย24</v>
      </c>
      <c r="J17" s="24" t="str">
        <f t="shared" si="8"/>
        <v>สาขาที่ 3มิถุนายนจ่าย24</v>
      </c>
      <c r="K17" s="24" t="str">
        <f t="shared" si="9"/>
        <v>สาขาที่ 3กรกฎาคมจ่าย24</v>
      </c>
      <c r="L17" s="24" t="str">
        <f t="shared" si="10"/>
        <v>สาขาที่ 3สิงหาคมจ่าย24</v>
      </c>
      <c r="M17" s="24" t="str">
        <f t="shared" si="11"/>
        <v>สาขาที่ 3กันยายนจ่าย24</v>
      </c>
      <c r="N17" s="24" t="str">
        <f t="shared" si="12"/>
        <v>สาขาที่ 3จ่าย24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4"/>
        <v>0</v>
      </c>
      <c r="AI17" s="25"/>
    </row>
    <row r="18" spans="1:35" ht="24" x14ac:dyDescent="0.55000000000000004">
      <c r="A18" s="7"/>
      <c r="B18" s="24" t="str">
        <f t="shared" si="0"/>
        <v>สาขาที่ 3ตุลาคมจ่าย24.1</v>
      </c>
      <c r="C18" s="24" t="str">
        <f t="shared" si="1"/>
        <v>สาขาที่ 3พฤศจิกายนจ่าย24.1</v>
      </c>
      <c r="D18" s="24" t="str">
        <f t="shared" si="2"/>
        <v>สาขาที่ 3ธันวาคมจ่าย24.1</v>
      </c>
      <c r="E18" s="24" t="str">
        <f t="shared" si="3"/>
        <v>สาขาที่ 3มกราคมจ่าย24.1</v>
      </c>
      <c r="F18" s="24" t="str">
        <f t="shared" si="4"/>
        <v>สาขาที่ 3กุมภาพันธ์จ่าย24.1</v>
      </c>
      <c r="G18" s="24" t="str">
        <f t="shared" si="5"/>
        <v>สาขาที่ 3มีนาคมจ่าย24.1</v>
      </c>
      <c r="H18" s="24" t="str">
        <f t="shared" si="6"/>
        <v>สาขาที่ 3เมษายนจ่าย24.1</v>
      </c>
      <c r="I18" s="24" t="str">
        <f t="shared" si="7"/>
        <v>สาขาที่ 3พฤษภาคมจ่าย24.1</v>
      </c>
      <c r="J18" s="24" t="str">
        <f t="shared" si="8"/>
        <v>สาขาที่ 3มิถุนายนจ่าย24.1</v>
      </c>
      <c r="K18" s="24" t="str">
        <f t="shared" si="9"/>
        <v>สาขาที่ 3กรกฎาคมจ่าย24.1</v>
      </c>
      <c r="L18" s="24" t="str">
        <f t="shared" si="10"/>
        <v>สาขาที่ 3สิงหาคมจ่าย24.1</v>
      </c>
      <c r="M18" s="24" t="str">
        <f t="shared" si="11"/>
        <v>สาขาที่ 3กันยายนจ่าย24.1</v>
      </c>
      <c r="N18" s="24" t="str">
        <f t="shared" si="12"/>
        <v>สาขาที่ 3จ่าย24.1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4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5">$A$3&amp;$B$5&amp;$B$6&amp;O20</f>
        <v>สาขาที่ 3ตุลาคมจ่าย31</v>
      </c>
      <c r="C20" s="24" t="str">
        <f t="shared" ref="C20:C28" si="16">$A$3&amp;$C$5&amp;$C$6&amp;O20</f>
        <v>สาขาที่ 3พฤศจิกายนจ่าย31</v>
      </c>
      <c r="D20" s="24" t="str">
        <f t="shared" ref="D20:D28" si="17">$A$3&amp;$D$5&amp;$D$6&amp;O20</f>
        <v>สาขาที่ 3ธันวาคมจ่าย31</v>
      </c>
      <c r="E20" s="24" t="str">
        <f t="shared" ref="E20:E28" si="18">$A$3&amp;$E$5&amp;$E$6&amp;O20</f>
        <v>สาขาที่ 3มกราคมจ่าย31</v>
      </c>
      <c r="F20" s="24" t="str">
        <f t="shared" ref="F20:F28" si="19">$A$3&amp;$F$5&amp;$F$6&amp;O20</f>
        <v>สาขาที่ 3กุมภาพันธ์จ่าย31</v>
      </c>
      <c r="G20" s="24" t="str">
        <f t="shared" ref="G20:G28" si="20">$A$3&amp;$G$5&amp;$G$6&amp;O20</f>
        <v>สาขาที่ 3มีนาคมจ่าย31</v>
      </c>
      <c r="H20" s="24" t="str">
        <f t="shared" ref="H20:H28" si="21">$A$3&amp;$H$5&amp;$H$6&amp;O20</f>
        <v>สาขาที่ 3เมษายนจ่าย31</v>
      </c>
      <c r="I20" s="24" t="str">
        <f t="shared" ref="I20:I28" si="22">$A$3&amp;$I$5&amp;$I$6&amp;O20</f>
        <v>สาขาที่ 3พฤษภาคมจ่าย31</v>
      </c>
      <c r="J20" s="24" t="str">
        <f t="shared" ref="J20:J28" si="23">$A$3&amp;$J$5&amp;$J$6&amp;O20</f>
        <v>สาขาที่ 3มิถุนายนจ่าย31</v>
      </c>
      <c r="K20" s="24" t="str">
        <f t="shared" ref="K20:K28" si="24">$A$3&amp;$K$5&amp;$K$6&amp;O20</f>
        <v>สาขาที่ 3กรกฎาคมจ่าย31</v>
      </c>
      <c r="L20" s="24" t="str">
        <f t="shared" ref="L20:L28" si="25">$A$3&amp;$L$5&amp;$L$6&amp;O20</f>
        <v>สาขาที่ 3สิงหาคมจ่าย31</v>
      </c>
      <c r="M20" s="24" t="str">
        <f t="shared" ref="M20:M28" si="26">$A$3&amp;$M$5&amp;$M$6&amp;O20</f>
        <v>สาขาที่ 3กันยายนจ่าย31</v>
      </c>
      <c r="N20" s="24" t="str">
        <f t="shared" ref="N20:N28" si="27">$A$3&amp;$N$6&amp;O20</f>
        <v>สาขาที่ 3จ่าย31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8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H28" si="29">Q20+AE20</f>
        <v>0</v>
      </c>
      <c r="AH20" s="68">
        <f t="shared" si="29"/>
        <v>0</v>
      </c>
      <c r="AI20" s="25"/>
    </row>
    <row r="21" spans="1:35" ht="24" x14ac:dyDescent="0.55000000000000004">
      <c r="A21" s="7"/>
      <c r="B21" s="24" t="str">
        <f t="shared" si="15"/>
        <v>สาขาที่ 3ตุลาคมจ่าย31.1</v>
      </c>
      <c r="C21" s="24" t="str">
        <f t="shared" si="16"/>
        <v>สาขาที่ 3พฤศจิกายนจ่าย31.1</v>
      </c>
      <c r="D21" s="24" t="str">
        <f t="shared" si="17"/>
        <v>สาขาที่ 3ธันวาคมจ่าย31.1</v>
      </c>
      <c r="E21" s="24" t="str">
        <f t="shared" si="18"/>
        <v>สาขาที่ 3มกราคมจ่าย31.1</v>
      </c>
      <c r="F21" s="24" t="str">
        <f t="shared" si="19"/>
        <v>สาขาที่ 3กุมภาพันธ์จ่าย31.1</v>
      </c>
      <c r="G21" s="24" t="str">
        <f t="shared" si="20"/>
        <v>สาขาที่ 3มีนาคมจ่าย31.1</v>
      </c>
      <c r="H21" s="24" t="str">
        <f t="shared" si="21"/>
        <v>สาขาที่ 3เมษายนจ่าย31.1</v>
      </c>
      <c r="I21" s="24" t="str">
        <f t="shared" si="22"/>
        <v>สาขาที่ 3พฤษภาคมจ่าย31.1</v>
      </c>
      <c r="J21" s="24" t="str">
        <f t="shared" si="23"/>
        <v>สาขาที่ 3มิถุนายนจ่าย31.1</v>
      </c>
      <c r="K21" s="24" t="str">
        <f t="shared" si="24"/>
        <v>สาขาที่ 3กรกฎาคมจ่าย31.1</v>
      </c>
      <c r="L21" s="24" t="str">
        <f t="shared" si="25"/>
        <v>สาขาที่ 3สิงหาคมจ่าย31.1</v>
      </c>
      <c r="M21" s="24" t="str">
        <f t="shared" si="26"/>
        <v>สาขาที่ 3กันยายนจ่าย31.1</v>
      </c>
      <c r="N21" s="24" t="str">
        <f t="shared" si="27"/>
        <v>สาขาที่ 3จ่าย31.1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8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29"/>
        <v>0</v>
      </c>
      <c r="AH21" s="68">
        <f t="shared" si="29"/>
        <v>0</v>
      </c>
      <c r="AI21" s="25"/>
    </row>
    <row r="22" spans="1:35" ht="24" x14ac:dyDescent="0.55000000000000004">
      <c r="A22" s="7"/>
      <c r="B22" s="24" t="str">
        <f t="shared" si="15"/>
        <v>สาขาที่ 3ตุลาคมจ่าย31.2</v>
      </c>
      <c r="C22" s="24" t="str">
        <f t="shared" si="16"/>
        <v>สาขาที่ 3พฤศจิกายนจ่าย31.2</v>
      </c>
      <c r="D22" s="24" t="str">
        <f t="shared" si="17"/>
        <v>สาขาที่ 3ธันวาคมจ่าย31.2</v>
      </c>
      <c r="E22" s="24" t="str">
        <f t="shared" si="18"/>
        <v>สาขาที่ 3มกราคมจ่าย31.2</v>
      </c>
      <c r="F22" s="24" t="str">
        <f t="shared" si="19"/>
        <v>สาขาที่ 3กุมภาพันธ์จ่าย31.2</v>
      </c>
      <c r="G22" s="24" t="str">
        <f t="shared" si="20"/>
        <v>สาขาที่ 3มีนาคมจ่าย31.2</v>
      </c>
      <c r="H22" s="24" t="str">
        <f t="shared" si="21"/>
        <v>สาขาที่ 3เมษายนจ่าย31.2</v>
      </c>
      <c r="I22" s="24" t="str">
        <f t="shared" si="22"/>
        <v>สาขาที่ 3พฤษภาคมจ่าย31.2</v>
      </c>
      <c r="J22" s="24" t="str">
        <f t="shared" si="23"/>
        <v>สาขาที่ 3มิถุนายนจ่าย31.2</v>
      </c>
      <c r="K22" s="24" t="str">
        <f t="shared" si="24"/>
        <v>สาขาที่ 3กรกฎาคมจ่าย31.2</v>
      </c>
      <c r="L22" s="24" t="str">
        <f t="shared" si="25"/>
        <v>สาขาที่ 3สิงหาคมจ่าย31.2</v>
      </c>
      <c r="M22" s="24" t="str">
        <f t="shared" si="26"/>
        <v>สาขาที่ 3กันยายนจ่าย31.2</v>
      </c>
      <c r="N22" s="24" t="str">
        <f t="shared" si="27"/>
        <v>สาขาที่ 3จ่าย31.2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8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29"/>
        <v>0</v>
      </c>
      <c r="AH22" s="68">
        <f t="shared" si="29"/>
        <v>0</v>
      </c>
      <c r="AI22" s="25"/>
    </row>
    <row r="23" spans="1:35" ht="24" x14ac:dyDescent="0.55000000000000004">
      <c r="A23" s="7"/>
      <c r="B23" s="24" t="str">
        <f t="shared" si="15"/>
        <v>สาขาที่ 3ตุลาคมจ่าย32</v>
      </c>
      <c r="C23" s="24" t="str">
        <f t="shared" si="16"/>
        <v>สาขาที่ 3พฤศจิกายนจ่าย32</v>
      </c>
      <c r="D23" s="24" t="str">
        <f t="shared" si="17"/>
        <v>สาขาที่ 3ธันวาคมจ่าย32</v>
      </c>
      <c r="E23" s="24" t="str">
        <f t="shared" si="18"/>
        <v>สาขาที่ 3มกราคมจ่าย32</v>
      </c>
      <c r="F23" s="24" t="str">
        <f t="shared" si="19"/>
        <v>สาขาที่ 3กุมภาพันธ์จ่าย32</v>
      </c>
      <c r="G23" s="24" t="str">
        <f t="shared" si="20"/>
        <v>สาขาที่ 3มีนาคมจ่าย32</v>
      </c>
      <c r="H23" s="24" t="str">
        <f t="shared" si="21"/>
        <v>สาขาที่ 3เมษายนจ่าย32</v>
      </c>
      <c r="I23" s="24" t="str">
        <f t="shared" si="22"/>
        <v>สาขาที่ 3พฤษภาคมจ่าย32</v>
      </c>
      <c r="J23" s="24" t="str">
        <f t="shared" si="23"/>
        <v>สาขาที่ 3มิถุนายนจ่าย32</v>
      </c>
      <c r="K23" s="24" t="str">
        <f t="shared" si="24"/>
        <v>สาขาที่ 3กรกฎาคมจ่าย32</v>
      </c>
      <c r="L23" s="24" t="str">
        <f t="shared" si="25"/>
        <v>สาขาที่ 3สิงหาคมจ่าย32</v>
      </c>
      <c r="M23" s="24" t="str">
        <f t="shared" si="26"/>
        <v>สาขาที่ 3กันยายนจ่าย32</v>
      </c>
      <c r="N23" s="24" t="str">
        <f t="shared" si="27"/>
        <v>สาขาที่ 3จ่าย32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8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29"/>
        <v>0</v>
      </c>
      <c r="AH23" s="68">
        <f t="shared" si="29"/>
        <v>0</v>
      </c>
      <c r="AI23" s="25"/>
    </row>
    <row r="24" spans="1:35" ht="24" x14ac:dyDescent="0.55000000000000004">
      <c r="A24" s="7"/>
      <c r="B24" s="24" t="str">
        <f t="shared" si="15"/>
        <v>สาขาที่ 3ตุลาคมจ่าย32.1</v>
      </c>
      <c r="C24" s="24" t="str">
        <f t="shared" si="16"/>
        <v>สาขาที่ 3พฤศจิกายนจ่าย32.1</v>
      </c>
      <c r="D24" s="24" t="str">
        <f t="shared" si="17"/>
        <v>สาขาที่ 3ธันวาคมจ่าย32.1</v>
      </c>
      <c r="E24" s="24" t="str">
        <f t="shared" si="18"/>
        <v>สาขาที่ 3มกราคมจ่าย32.1</v>
      </c>
      <c r="F24" s="24" t="str">
        <f t="shared" si="19"/>
        <v>สาขาที่ 3กุมภาพันธ์จ่าย32.1</v>
      </c>
      <c r="G24" s="24" t="str">
        <f t="shared" si="20"/>
        <v>สาขาที่ 3มีนาคมจ่าย32.1</v>
      </c>
      <c r="H24" s="24" t="str">
        <f t="shared" si="21"/>
        <v>สาขาที่ 3เมษายนจ่าย32.1</v>
      </c>
      <c r="I24" s="24" t="str">
        <f t="shared" si="22"/>
        <v>สาขาที่ 3พฤษภาคมจ่าย32.1</v>
      </c>
      <c r="J24" s="24" t="str">
        <f t="shared" si="23"/>
        <v>สาขาที่ 3มิถุนายนจ่าย32.1</v>
      </c>
      <c r="K24" s="24" t="str">
        <f t="shared" si="24"/>
        <v>สาขาที่ 3กรกฎาคมจ่าย32.1</v>
      </c>
      <c r="L24" s="24" t="str">
        <f t="shared" si="25"/>
        <v>สาขาที่ 3สิงหาคมจ่าย32.1</v>
      </c>
      <c r="M24" s="24" t="str">
        <f t="shared" si="26"/>
        <v>สาขาที่ 3กันยายนจ่าย32.1</v>
      </c>
      <c r="N24" s="24" t="str">
        <f t="shared" si="27"/>
        <v>สาขาที่ 3จ่าย32.1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8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29"/>
        <v>0</v>
      </c>
      <c r="AH24" s="68">
        <f t="shared" si="29"/>
        <v>0</v>
      </c>
      <c r="AI24" s="25"/>
    </row>
    <row r="25" spans="1:35" ht="24" x14ac:dyDescent="0.55000000000000004">
      <c r="A25" s="7"/>
      <c r="B25" s="24" t="str">
        <f t="shared" si="15"/>
        <v>สาขาที่ 3ตุลาคมจ่าย32.2</v>
      </c>
      <c r="C25" s="24" t="str">
        <f t="shared" si="16"/>
        <v>สาขาที่ 3พฤศจิกายนจ่าย32.2</v>
      </c>
      <c r="D25" s="24" t="str">
        <f t="shared" si="17"/>
        <v>สาขาที่ 3ธันวาคมจ่าย32.2</v>
      </c>
      <c r="E25" s="24" t="str">
        <f t="shared" si="18"/>
        <v>สาขาที่ 3มกราคมจ่าย32.2</v>
      </c>
      <c r="F25" s="24" t="str">
        <f t="shared" si="19"/>
        <v>สาขาที่ 3กุมภาพันธ์จ่าย32.2</v>
      </c>
      <c r="G25" s="24" t="str">
        <f t="shared" si="20"/>
        <v>สาขาที่ 3มีนาคมจ่าย32.2</v>
      </c>
      <c r="H25" s="24" t="str">
        <f t="shared" si="21"/>
        <v>สาขาที่ 3เมษายนจ่าย32.2</v>
      </c>
      <c r="I25" s="24" t="str">
        <f t="shared" si="22"/>
        <v>สาขาที่ 3พฤษภาคมจ่าย32.2</v>
      </c>
      <c r="J25" s="24" t="str">
        <f t="shared" si="23"/>
        <v>สาขาที่ 3มิถุนายนจ่าย32.2</v>
      </c>
      <c r="K25" s="24" t="str">
        <f t="shared" si="24"/>
        <v>สาขาที่ 3กรกฎาคมจ่าย32.2</v>
      </c>
      <c r="L25" s="24" t="str">
        <f t="shared" si="25"/>
        <v>สาขาที่ 3สิงหาคมจ่าย32.2</v>
      </c>
      <c r="M25" s="24" t="str">
        <f t="shared" si="26"/>
        <v>สาขาที่ 3กันยายนจ่าย32.2</v>
      </c>
      <c r="N25" s="24" t="str">
        <f t="shared" si="27"/>
        <v>สาขาที่ 3จ่าย32.2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8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29"/>
        <v>0</v>
      </c>
      <c r="AH25" s="68">
        <f t="shared" si="29"/>
        <v>0</v>
      </c>
      <c r="AI25" s="25"/>
    </row>
    <row r="26" spans="1:35" ht="24" x14ac:dyDescent="0.55000000000000004">
      <c r="A26" s="7"/>
      <c r="B26" s="24" t="str">
        <f t="shared" si="15"/>
        <v>สาขาที่ 3ตุลาคมจ่าย33</v>
      </c>
      <c r="C26" s="24" t="str">
        <f t="shared" si="16"/>
        <v>สาขาที่ 3พฤศจิกายนจ่าย33</v>
      </c>
      <c r="D26" s="24" t="str">
        <f t="shared" si="17"/>
        <v>สาขาที่ 3ธันวาคมจ่าย33</v>
      </c>
      <c r="E26" s="24" t="str">
        <f t="shared" si="18"/>
        <v>สาขาที่ 3มกราคมจ่าย33</v>
      </c>
      <c r="F26" s="24" t="str">
        <f t="shared" si="19"/>
        <v>สาขาที่ 3กุมภาพันธ์จ่าย33</v>
      </c>
      <c r="G26" s="24" t="str">
        <f t="shared" si="20"/>
        <v>สาขาที่ 3มีนาคมจ่าย33</v>
      </c>
      <c r="H26" s="24" t="str">
        <f t="shared" si="21"/>
        <v>สาขาที่ 3เมษายนจ่าย33</v>
      </c>
      <c r="I26" s="24" t="str">
        <f t="shared" si="22"/>
        <v>สาขาที่ 3พฤษภาคมจ่าย33</v>
      </c>
      <c r="J26" s="24" t="str">
        <f t="shared" si="23"/>
        <v>สาขาที่ 3มิถุนายนจ่าย33</v>
      </c>
      <c r="K26" s="24" t="str">
        <f t="shared" si="24"/>
        <v>สาขาที่ 3กรกฎาคมจ่าย33</v>
      </c>
      <c r="L26" s="24" t="str">
        <f t="shared" si="25"/>
        <v>สาขาที่ 3สิงหาคมจ่าย33</v>
      </c>
      <c r="M26" s="24" t="str">
        <f t="shared" si="26"/>
        <v>สาขาที่ 3กันยายนจ่าย33</v>
      </c>
      <c r="N26" s="24" t="str">
        <f t="shared" si="27"/>
        <v>สาขาที่ 3จ่าย33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8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29"/>
        <v>0</v>
      </c>
      <c r="AH26" s="68">
        <f t="shared" si="29"/>
        <v>0</v>
      </c>
      <c r="AI26" s="25"/>
    </row>
    <row r="27" spans="1:35" ht="24" x14ac:dyDescent="0.55000000000000004">
      <c r="A27" s="7"/>
      <c r="B27" s="24" t="str">
        <f t="shared" si="15"/>
        <v>สาขาที่ 3ตุลาคมจ่าย33.1</v>
      </c>
      <c r="C27" s="24" t="str">
        <f t="shared" si="16"/>
        <v>สาขาที่ 3พฤศจิกายนจ่าย33.1</v>
      </c>
      <c r="D27" s="24" t="str">
        <f t="shared" si="17"/>
        <v>สาขาที่ 3ธันวาคมจ่าย33.1</v>
      </c>
      <c r="E27" s="24" t="str">
        <f t="shared" si="18"/>
        <v>สาขาที่ 3มกราคมจ่าย33.1</v>
      </c>
      <c r="F27" s="24" t="str">
        <f t="shared" si="19"/>
        <v>สาขาที่ 3กุมภาพันธ์จ่าย33.1</v>
      </c>
      <c r="G27" s="24" t="str">
        <f t="shared" si="20"/>
        <v>สาขาที่ 3มีนาคมจ่าย33.1</v>
      </c>
      <c r="H27" s="24" t="str">
        <f t="shared" si="21"/>
        <v>สาขาที่ 3เมษายนจ่าย33.1</v>
      </c>
      <c r="I27" s="24" t="str">
        <f t="shared" si="22"/>
        <v>สาขาที่ 3พฤษภาคมจ่าย33.1</v>
      </c>
      <c r="J27" s="24" t="str">
        <f t="shared" si="23"/>
        <v>สาขาที่ 3มิถุนายนจ่าย33.1</v>
      </c>
      <c r="K27" s="24" t="str">
        <f t="shared" si="24"/>
        <v>สาขาที่ 3กรกฎาคมจ่าย33.1</v>
      </c>
      <c r="L27" s="24" t="str">
        <f t="shared" si="25"/>
        <v>สาขาที่ 3สิงหาคมจ่าย33.1</v>
      </c>
      <c r="M27" s="24" t="str">
        <f t="shared" si="26"/>
        <v>สาขาที่ 3กันยายนจ่าย33.1</v>
      </c>
      <c r="N27" s="24" t="str">
        <f t="shared" si="27"/>
        <v>สาขาที่ 3จ่าย33.1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8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29"/>
        <v>0</v>
      </c>
      <c r="AH27" s="68">
        <f t="shared" si="29"/>
        <v>0</v>
      </c>
      <c r="AI27" s="25"/>
    </row>
    <row r="28" spans="1:35" ht="24" x14ac:dyDescent="0.55000000000000004">
      <c r="A28" s="7"/>
      <c r="B28" s="24" t="str">
        <f t="shared" si="15"/>
        <v>สาขาที่ 3ตุลาคมจ่าย33.2</v>
      </c>
      <c r="C28" s="24" t="str">
        <f t="shared" si="16"/>
        <v>สาขาที่ 3พฤศจิกายนจ่าย33.2</v>
      </c>
      <c r="D28" s="24" t="str">
        <f t="shared" si="17"/>
        <v>สาขาที่ 3ธันวาคมจ่าย33.2</v>
      </c>
      <c r="E28" s="24" t="str">
        <f t="shared" si="18"/>
        <v>สาขาที่ 3มกราคมจ่าย33.2</v>
      </c>
      <c r="F28" s="24" t="str">
        <f t="shared" si="19"/>
        <v>สาขาที่ 3กุมภาพันธ์จ่าย33.2</v>
      </c>
      <c r="G28" s="24" t="str">
        <f t="shared" si="20"/>
        <v>สาขาที่ 3มีนาคมจ่าย33.2</v>
      </c>
      <c r="H28" s="24" t="str">
        <f t="shared" si="21"/>
        <v>สาขาที่ 3เมษายนจ่าย33.2</v>
      </c>
      <c r="I28" s="24" t="str">
        <f t="shared" si="22"/>
        <v>สาขาที่ 3พฤษภาคมจ่าย33.2</v>
      </c>
      <c r="J28" s="24" t="str">
        <f t="shared" si="23"/>
        <v>สาขาที่ 3มิถุนายนจ่าย33.2</v>
      </c>
      <c r="K28" s="24" t="str">
        <f t="shared" si="24"/>
        <v>สาขาที่ 3กรกฎาคมจ่าย33.2</v>
      </c>
      <c r="L28" s="24" t="str">
        <f t="shared" si="25"/>
        <v>สาขาที่ 3สิงหาคมจ่าย33.2</v>
      </c>
      <c r="M28" s="24" t="str">
        <f t="shared" si="26"/>
        <v>สาขาที่ 3กันยายนจ่าย33.2</v>
      </c>
      <c r="N28" s="24" t="str">
        <f t="shared" si="27"/>
        <v>สาขาที่ 3จ่าย33.2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8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29"/>
        <v>0</v>
      </c>
      <c r="AH28" s="68">
        <f t="shared" si="29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0">$A$3&amp;$B$5&amp;$B$6&amp;O30</f>
        <v>สาขาที่ 3ตุลาคมจ่าย41</v>
      </c>
      <c r="C30" s="24" t="str">
        <f t="shared" ref="C30:C35" si="31">$A$3&amp;$C$5&amp;$C$6&amp;O30</f>
        <v>สาขาที่ 3พฤศจิกายนจ่าย41</v>
      </c>
      <c r="D30" s="24" t="str">
        <f t="shared" ref="D30:D35" si="32">$A$3&amp;$D$5&amp;$D$6&amp;O30</f>
        <v>สาขาที่ 3ธันวาคมจ่าย41</v>
      </c>
      <c r="E30" s="24" t="str">
        <f t="shared" ref="E30:E35" si="33">$A$3&amp;$E$5&amp;$E$6&amp;O30</f>
        <v>สาขาที่ 3มกราคมจ่าย41</v>
      </c>
      <c r="F30" s="24" t="str">
        <f t="shared" ref="F30:F35" si="34">$A$3&amp;$F$5&amp;$F$6&amp;O30</f>
        <v>สาขาที่ 3กุมภาพันธ์จ่าย41</v>
      </c>
      <c r="G30" s="24" t="str">
        <f t="shared" ref="G30:G35" si="35">$A$3&amp;$G$5&amp;$G$6&amp;O30</f>
        <v>สาขาที่ 3มีนาคมจ่าย41</v>
      </c>
      <c r="H30" s="24" t="str">
        <f t="shared" ref="H30:H35" si="36">$A$3&amp;$H$5&amp;$H$6&amp;O30</f>
        <v>สาขาที่ 3เมษายนจ่าย41</v>
      </c>
      <c r="I30" s="24" t="str">
        <f t="shared" ref="I30:I35" si="37">$A$3&amp;$I$5&amp;$I$6&amp;O30</f>
        <v>สาขาที่ 3พฤษภาคมจ่าย41</v>
      </c>
      <c r="J30" s="24" t="str">
        <f t="shared" ref="J30:J35" si="38">$A$3&amp;$J$5&amp;$J$6&amp;O30</f>
        <v>สาขาที่ 3มิถุนายนจ่าย41</v>
      </c>
      <c r="K30" s="24" t="str">
        <f t="shared" ref="K30:K35" si="39">$A$3&amp;$K$5&amp;$K$6&amp;O30</f>
        <v>สาขาที่ 3กรกฎาคมจ่าย41</v>
      </c>
      <c r="L30" s="24" t="str">
        <f t="shared" ref="L30:L35" si="40">$A$3&amp;$L$5&amp;$L$6&amp;O30</f>
        <v>สาขาที่ 3สิงหาคมจ่าย41</v>
      </c>
      <c r="M30" s="24" t="str">
        <f t="shared" ref="M30:M35" si="41">$A$3&amp;$M$5&amp;$M$6&amp;O30</f>
        <v>สาขาที่ 3กันยายนจ่าย41</v>
      </c>
      <c r="N30" s="24" t="str">
        <f t="shared" ref="N30:N35" si="42">$A$3&amp;$N$6&amp;O30</f>
        <v>สาขาที่ 3จ่าย41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3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H35" si="44">Q30+AE30</f>
        <v>0</v>
      </c>
      <c r="AH30" s="68">
        <f t="shared" si="44"/>
        <v>0</v>
      </c>
      <c r="AI30" s="25"/>
    </row>
    <row r="31" spans="1:35" ht="24" x14ac:dyDescent="0.55000000000000004">
      <c r="A31" s="7"/>
      <c r="B31" s="24" t="str">
        <f t="shared" si="30"/>
        <v>สาขาที่ 3ตุลาคมจ่าย41.1</v>
      </c>
      <c r="C31" s="24" t="str">
        <f t="shared" si="31"/>
        <v>สาขาที่ 3พฤศจิกายนจ่าย41.1</v>
      </c>
      <c r="D31" s="24" t="str">
        <f t="shared" si="32"/>
        <v>สาขาที่ 3ธันวาคมจ่าย41.1</v>
      </c>
      <c r="E31" s="24" t="str">
        <f t="shared" si="33"/>
        <v>สาขาที่ 3มกราคมจ่าย41.1</v>
      </c>
      <c r="F31" s="24" t="str">
        <f t="shared" si="34"/>
        <v>สาขาที่ 3กุมภาพันธ์จ่าย41.1</v>
      </c>
      <c r="G31" s="24" t="str">
        <f t="shared" si="35"/>
        <v>สาขาที่ 3มีนาคมจ่าย41.1</v>
      </c>
      <c r="H31" s="24" t="str">
        <f t="shared" si="36"/>
        <v>สาขาที่ 3เมษายนจ่าย41.1</v>
      </c>
      <c r="I31" s="24" t="str">
        <f t="shared" si="37"/>
        <v>สาขาที่ 3พฤษภาคมจ่าย41.1</v>
      </c>
      <c r="J31" s="24" t="str">
        <f t="shared" si="38"/>
        <v>สาขาที่ 3มิถุนายนจ่าย41.1</v>
      </c>
      <c r="K31" s="24" t="str">
        <f t="shared" si="39"/>
        <v>สาขาที่ 3กรกฎาคมจ่าย41.1</v>
      </c>
      <c r="L31" s="24" t="str">
        <f t="shared" si="40"/>
        <v>สาขาที่ 3สิงหาคมจ่าย41.1</v>
      </c>
      <c r="M31" s="24" t="str">
        <f t="shared" si="41"/>
        <v>สาขาที่ 3กันยายนจ่าย41.1</v>
      </c>
      <c r="N31" s="24" t="str">
        <f t="shared" si="42"/>
        <v>สาขาที่ 3จ่าย41.1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3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4"/>
        <v>0</v>
      </c>
      <c r="AH31" s="68">
        <f t="shared" si="44"/>
        <v>0</v>
      </c>
      <c r="AI31" s="25"/>
    </row>
    <row r="32" spans="1:35" ht="24" x14ac:dyDescent="0.55000000000000004">
      <c r="A32" s="7"/>
      <c r="B32" s="24" t="str">
        <f t="shared" si="30"/>
        <v>สาขาที่ 3ตุลาคมจ่าย42</v>
      </c>
      <c r="C32" s="24" t="str">
        <f t="shared" si="31"/>
        <v>สาขาที่ 3พฤศจิกายนจ่าย42</v>
      </c>
      <c r="D32" s="24" t="str">
        <f t="shared" si="32"/>
        <v>สาขาที่ 3ธันวาคมจ่าย42</v>
      </c>
      <c r="E32" s="24" t="str">
        <f t="shared" si="33"/>
        <v>สาขาที่ 3มกราคมจ่าย42</v>
      </c>
      <c r="F32" s="24" t="str">
        <f t="shared" si="34"/>
        <v>สาขาที่ 3กุมภาพันธ์จ่าย42</v>
      </c>
      <c r="G32" s="24" t="str">
        <f t="shared" si="35"/>
        <v>สาขาที่ 3มีนาคมจ่าย42</v>
      </c>
      <c r="H32" s="24" t="str">
        <f t="shared" si="36"/>
        <v>สาขาที่ 3เมษายนจ่าย42</v>
      </c>
      <c r="I32" s="24" t="str">
        <f t="shared" si="37"/>
        <v>สาขาที่ 3พฤษภาคมจ่าย42</v>
      </c>
      <c r="J32" s="24" t="str">
        <f t="shared" si="38"/>
        <v>สาขาที่ 3มิถุนายนจ่าย42</v>
      </c>
      <c r="K32" s="24" t="str">
        <f t="shared" si="39"/>
        <v>สาขาที่ 3กรกฎาคมจ่าย42</v>
      </c>
      <c r="L32" s="24" t="str">
        <f t="shared" si="40"/>
        <v>สาขาที่ 3สิงหาคมจ่าย42</v>
      </c>
      <c r="M32" s="24" t="str">
        <f t="shared" si="41"/>
        <v>สาขาที่ 3กันยายนจ่าย42</v>
      </c>
      <c r="N32" s="24" t="str">
        <f t="shared" si="42"/>
        <v>สาขาที่ 3จ่าย42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3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4"/>
        <v>0</v>
      </c>
      <c r="AH32" s="68">
        <f t="shared" si="44"/>
        <v>0</v>
      </c>
      <c r="AI32" s="25"/>
    </row>
    <row r="33" spans="1:35" ht="24" x14ac:dyDescent="0.55000000000000004">
      <c r="A33" s="7"/>
      <c r="B33" s="24" t="str">
        <f t="shared" si="30"/>
        <v>สาขาที่ 3ตุลาคมจ่าย42.1</v>
      </c>
      <c r="C33" s="24" t="str">
        <f t="shared" si="31"/>
        <v>สาขาที่ 3พฤศจิกายนจ่าย42.1</v>
      </c>
      <c r="D33" s="24" t="str">
        <f t="shared" si="32"/>
        <v>สาขาที่ 3ธันวาคมจ่าย42.1</v>
      </c>
      <c r="E33" s="24" t="str">
        <f t="shared" si="33"/>
        <v>สาขาที่ 3มกราคมจ่าย42.1</v>
      </c>
      <c r="F33" s="24" t="str">
        <f t="shared" si="34"/>
        <v>สาขาที่ 3กุมภาพันธ์จ่าย42.1</v>
      </c>
      <c r="G33" s="24" t="str">
        <f t="shared" si="35"/>
        <v>สาขาที่ 3มีนาคมจ่าย42.1</v>
      </c>
      <c r="H33" s="24" t="str">
        <f t="shared" si="36"/>
        <v>สาขาที่ 3เมษายนจ่าย42.1</v>
      </c>
      <c r="I33" s="24" t="str">
        <f t="shared" si="37"/>
        <v>สาขาที่ 3พฤษภาคมจ่าย42.1</v>
      </c>
      <c r="J33" s="24" t="str">
        <f t="shared" si="38"/>
        <v>สาขาที่ 3มิถุนายนจ่าย42.1</v>
      </c>
      <c r="K33" s="24" t="str">
        <f t="shared" si="39"/>
        <v>สาขาที่ 3กรกฎาคมจ่าย42.1</v>
      </c>
      <c r="L33" s="24" t="str">
        <f t="shared" si="40"/>
        <v>สาขาที่ 3สิงหาคมจ่าย42.1</v>
      </c>
      <c r="M33" s="24" t="str">
        <f t="shared" si="41"/>
        <v>สาขาที่ 3กันยายนจ่าย42.1</v>
      </c>
      <c r="N33" s="24" t="str">
        <f t="shared" si="42"/>
        <v>สาขาที่ 3จ่าย42.1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3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4"/>
        <v>0</v>
      </c>
      <c r="AH33" s="68">
        <f t="shared" si="44"/>
        <v>0</v>
      </c>
      <c r="AI33" s="25"/>
    </row>
    <row r="34" spans="1:35" ht="24" x14ac:dyDescent="0.55000000000000004">
      <c r="A34" s="7"/>
      <c r="B34" s="24" t="str">
        <f t="shared" si="30"/>
        <v>สาขาที่ 3ตุลาคมจ่าย43</v>
      </c>
      <c r="C34" s="24" t="str">
        <f t="shared" si="31"/>
        <v>สาขาที่ 3พฤศจิกายนจ่าย43</v>
      </c>
      <c r="D34" s="24" t="str">
        <f t="shared" si="32"/>
        <v>สาขาที่ 3ธันวาคมจ่าย43</v>
      </c>
      <c r="E34" s="24" t="str">
        <f t="shared" si="33"/>
        <v>สาขาที่ 3มกราคมจ่าย43</v>
      </c>
      <c r="F34" s="24" t="str">
        <f t="shared" si="34"/>
        <v>สาขาที่ 3กุมภาพันธ์จ่าย43</v>
      </c>
      <c r="G34" s="24" t="str">
        <f t="shared" si="35"/>
        <v>สาขาที่ 3มีนาคมจ่าย43</v>
      </c>
      <c r="H34" s="24" t="str">
        <f t="shared" si="36"/>
        <v>สาขาที่ 3เมษายนจ่าย43</v>
      </c>
      <c r="I34" s="24" t="str">
        <f t="shared" si="37"/>
        <v>สาขาที่ 3พฤษภาคมจ่าย43</v>
      </c>
      <c r="J34" s="24" t="str">
        <f t="shared" si="38"/>
        <v>สาขาที่ 3มิถุนายนจ่าย43</v>
      </c>
      <c r="K34" s="24" t="str">
        <f t="shared" si="39"/>
        <v>สาขาที่ 3กรกฎาคมจ่าย43</v>
      </c>
      <c r="L34" s="24" t="str">
        <f t="shared" si="40"/>
        <v>สาขาที่ 3สิงหาคมจ่าย43</v>
      </c>
      <c r="M34" s="24" t="str">
        <f t="shared" si="41"/>
        <v>สาขาที่ 3กันยายนจ่าย43</v>
      </c>
      <c r="N34" s="24" t="str">
        <f t="shared" si="42"/>
        <v>สาขาที่ 3จ่าย43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3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4"/>
        <v>0</v>
      </c>
      <c r="AH34" s="68">
        <f t="shared" si="44"/>
        <v>0</v>
      </c>
      <c r="AI34" s="25"/>
    </row>
    <row r="35" spans="1:35" ht="24" x14ac:dyDescent="0.55000000000000004">
      <c r="A35" s="7"/>
      <c r="B35" s="24" t="str">
        <f t="shared" si="30"/>
        <v>สาขาที่ 3ตุลาคมจ่าย43.1</v>
      </c>
      <c r="C35" s="24" t="str">
        <f t="shared" si="31"/>
        <v>สาขาที่ 3พฤศจิกายนจ่าย43.1</v>
      </c>
      <c r="D35" s="24" t="str">
        <f t="shared" si="32"/>
        <v>สาขาที่ 3ธันวาคมจ่าย43.1</v>
      </c>
      <c r="E35" s="24" t="str">
        <f t="shared" si="33"/>
        <v>สาขาที่ 3มกราคมจ่าย43.1</v>
      </c>
      <c r="F35" s="24" t="str">
        <f t="shared" si="34"/>
        <v>สาขาที่ 3กุมภาพันธ์จ่าย43.1</v>
      </c>
      <c r="G35" s="24" t="str">
        <f t="shared" si="35"/>
        <v>สาขาที่ 3มีนาคมจ่าย43.1</v>
      </c>
      <c r="H35" s="24" t="str">
        <f t="shared" si="36"/>
        <v>สาขาที่ 3เมษายนจ่าย43.1</v>
      </c>
      <c r="I35" s="24" t="str">
        <f t="shared" si="37"/>
        <v>สาขาที่ 3พฤษภาคมจ่าย43.1</v>
      </c>
      <c r="J35" s="24" t="str">
        <f t="shared" si="38"/>
        <v>สาขาที่ 3มิถุนายนจ่าย43.1</v>
      </c>
      <c r="K35" s="24" t="str">
        <f t="shared" si="39"/>
        <v>สาขาที่ 3กรกฎาคมจ่าย43.1</v>
      </c>
      <c r="L35" s="24" t="str">
        <f t="shared" si="40"/>
        <v>สาขาที่ 3สิงหาคมจ่าย43.1</v>
      </c>
      <c r="M35" s="24" t="str">
        <f t="shared" si="41"/>
        <v>สาขาที่ 3กันยายนจ่าย43.1</v>
      </c>
      <c r="N35" s="24" t="str">
        <f t="shared" si="42"/>
        <v>สาขาที่ 3จ่าย43.1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3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4"/>
        <v>0</v>
      </c>
      <c r="AH35" s="68">
        <f t="shared" si="44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5">$A$3&amp;$B$5&amp;$B$6&amp;O37</f>
        <v>สาขาที่ 3ตุลาคมจ่าย51</v>
      </c>
      <c r="C37" s="24" t="str">
        <f t="shared" ref="C37:C48" si="46">$A$3&amp;$C$5&amp;$C$6&amp;O37</f>
        <v>สาขาที่ 3พฤศจิกายนจ่าย51</v>
      </c>
      <c r="D37" s="24" t="str">
        <f t="shared" ref="D37:D48" si="47">$A$3&amp;$D$5&amp;$D$6&amp;O37</f>
        <v>สาขาที่ 3ธันวาคมจ่าย51</v>
      </c>
      <c r="E37" s="24" t="str">
        <f t="shared" ref="E37:E48" si="48">$A$3&amp;$E$5&amp;$E$6&amp;O37</f>
        <v>สาขาที่ 3มกราคมจ่าย51</v>
      </c>
      <c r="F37" s="24" t="str">
        <f t="shared" ref="F37:F48" si="49">$A$3&amp;$F$5&amp;$F$6&amp;O37</f>
        <v>สาขาที่ 3กุมภาพันธ์จ่าย51</v>
      </c>
      <c r="G37" s="24" t="str">
        <f t="shared" ref="G37:G48" si="50">$A$3&amp;$G$5&amp;$G$6&amp;O37</f>
        <v>สาขาที่ 3มีนาคมจ่าย51</v>
      </c>
      <c r="H37" s="24" t="str">
        <f t="shared" ref="H37:H48" si="51">$A$3&amp;$H$5&amp;$H$6&amp;O37</f>
        <v>สาขาที่ 3เมษายนจ่าย51</v>
      </c>
      <c r="I37" s="24" t="str">
        <f t="shared" ref="I37:I48" si="52">$A$3&amp;$I$5&amp;$I$6&amp;O37</f>
        <v>สาขาที่ 3พฤษภาคมจ่าย51</v>
      </c>
      <c r="J37" s="24" t="str">
        <f t="shared" ref="J37:J48" si="53">$A$3&amp;$J$5&amp;$J$6&amp;O37</f>
        <v>สาขาที่ 3มิถุนายนจ่าย51</v>
      </c>
      <c r="K37" s="24" t="str">
        <f t="shared" ref="K37:K48" si="54">$A$3&amp;$K$5&amp;$K$6&amp;O37</f>
        <v>สาขาที่ 3กรกฎาคมจ่าย51</v>
      </c>
      <c r="L37" s="24" t="str">
        <f t="shared" ref="L37:L48" si="55">$A$3&amp;$L$5&amp;$L$6&amp;O37</f>
        <v>สาขาที่ 3สิงหาคมจ่าย51</v>
      </c>
      <c r="M37" s="24" t="str">
        <f t="shared" ref="M37:M48" si="56">$A$3&amp;$M$5&amp;$M$6&amp;O37</f>
        <v>สาขาที่ 3กันยายนจ่าย51</v>
      </c>
      <c r="N37" s="24" t="str">
        <f t="shared" ref="N37:N48" si="57">$A$3&amp;$N$6&amp;O37</f>
        <v>สาขาที่ 3จ่าย51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58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H48" si="59">Q37+AE37</f>
        <v>0</v>
      </c>
      <c r="AH37" s="68">
        <f t="shared" si="59"/>
        <v>0</v>
      </c>
      <c r="AI37" s="25"/>
    </row>
    <row r="38" spans="1:35" ht="24" x14ac:dyDescent="0.55000000000000004">
      <c r="A38" s="7"/>
      <c r="B38" s="24" t="str">
        <f t="shared" si="45"/>
        <v>สาขาที่ 3ตุลาคมจ่าย51.1</v>
      </c>
      <c r="C38" s="24" t="str">
        <f t="shared" si="46"/>
        <v>สาขาที่ 3พฤศจิกายนจ่าย51.1</v>
      </c>
      <c r="D38" s="24" t="str">
        <f t="shared" si="47"/>
        <v>สาขาที่ 3ธันวาคมจ่าย51.1</v>
      </c>
      <c r="E38" s="24" t="str">
        <f t="shared" si="48"/>
        <v>สาขาที่ 3มกราคมจ่าย51.1</v>
      </c>
      <c r="F38" s="24" t="str">
        <f t="shared" si="49"/>
        <v>สาขาที่ 3กุมภาพันธ์จ่าย51.1</v>
      </c>
      <c r="G38" s="24" t="str">
        <f t="shared" si="50"/>
        <v>สาขาที่ 3มีนาคมจ่าย51.1</v>
      </c>
      <c r="H38" s="24" t="str">
        <f t="shared" si="51"/>
        <v>สาขาที่ 3เมษายนจ่าย51.1</v>
      </c>
      <c r="I38" s="24" t="str">
        <f t="shared" si="52"/>
        <v>สาขาที่ 3พฤษภาคมจ่าย51.1</v>
      </c>
      <c r="J38" s="24" t="str">
        <f t="shared" si="53"/>
        <v>สาขาที่ 3มิถุนายนจ่าย51.1</v>
      </c>
      <c r="K38" s="24" t="str">
        <f t="shared" si="54"/>
        <v>สาขาที่ 3กรกฎาคมจ่าย51.1</v>
      </c>
      <c r="L38" s="24" t="str">
        <f t="shared" si="55"/>
        <v>สาขาที่ 3สิงหาคมจ่าย51.1</v>
      </c>
      <c r="M38" s="24" t="str">
        <f t="shared" si="56"/>
        <v>สาขาที่ 3กันยายนจ่าย51.1</v>
      </c>
      <c r="N38" s="24" t="str">
        <f t="shared" si="57"/>
        <v>สาขาที่ 3จ่าย51.1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58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59"/>
        <v>0</v>
      </c>
      <c r="AH38" s="68">
        <f t="shared" si="59"/>
        <v>0</v>
      </c>
      <c r="AI38" s="25"/>
    </row>
    <row r="39" spans="1:35" ht="24" x14ac:dyDescent="0.55000000000000004">
      <c r="A39" s="7"/>
      <c r="B39" s="24" t="str">
        <f t="shared" si="45"/>
        <v>สาขาที่ 3ตุลาคมจ่าย51.2</v>
      </c>
      <c r="C39" s="24" t="str">
        <f t="shared" si="46"/>
        <v>สาขาที่ 3พฤศจิกายนจ่าย51.2</v>
      </c>
      <c r="D39" s="24" t="str">
        <f t="shared" si="47"/>
        <v>สาขาที่ 3ธันวาคมจ่าย51.2</v>
      </c>
      <c r="E39" s="24" t="str">
        <f t="shared" si="48"/>
        <v>สาขาที่ 3มกราคมจ่าย51.2</v>
      </c>
      <c r="F39" s="24" t="str">
        <f t="shared" si="49"/>
        <v>สาขาที่ 3กุมภาพันธ์จ่าย51.2</v>
      </c>
      <c r="G39" s="24" t="str">
        <f t="shared" si="50"/>
        <v>สาขาที่ 3มีนาคมจ่าย51.2</v>
      </c>
      <c r="H39" s="24" t="str">
        <f t="shared" si="51"/>
        <v>สาขาที่ 3เมษายนจ่าย51.2</v>
      </c>
      <c r="I39" s="24" t="str">
        <f t="shared" si="52"/>
        <v>สาขาที่ 3พฤษภาคมจ่าย51.2</v>
      </c>
      <c r="J39" s="24" t="str">
        <f t="shared" si="53"/>
        <v>สาขาที่ 3มิถุนายนจ่าย51.2</v>
      </c>
      <c r="K39" s="24" t="str">
        <f t="shared" si="54"/>
        <v>สาขาที่ 3กรกฎาคมจ่าย51.2</v>
      </c>
      <c r="L39" s="24" t="str">
        <f t="shared" si="55"/>
        <v>สาขาที่ 3สิงหาคมจ่าย51.2</v>
      </c>
      <c r="M39" s="24" t="str">
        <f t="shared" si="56"/>
        <v>สาขาที่ 3กันยายนจ่าย51.2</v>
      </c>
      <c r="N39" s="24" t="str">
        <f t="shared" si="57"/>
        <v>สาขาที่ 3จ่าย51.2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58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59"/>
        <v>0</v>
      </c>
      <c r="AH39" s="68">
        <f t="shared" si="59"/>
        <v>0</v>
      </c>
      <c r="AI39" s="25"/>
    </row>
    <row r="40" spans="1:35" ht="24" x14ac:dyDescent="0.55000000000000004">
      <c r="A40" s="7"/>
      <c r="B40" s="24" t="str">
        <f t="shared" si="45"/>
        <v>สาขาที่ 3ตุลาคมจ่าย51</v>
      </c>
      <c r="C40" s="24" t="str">
        <f t="shared" si="46"/>
        <v>สาขาที่ 3พฤศจิกายนจ่าย51</v>
      </c>
      <c r="D40" s="24" t="str">
        <f t="shared" si="47"/>
        <v>สาขาที่ 3ธันวาคมจ่าย51</v>
      </c>
      <c r="E40" s="24" t="str">
        <f t="shared" si="48"/>
        <v>สาขาที่ 3มกราคมจ่าย51</v>
      </c>
      <c r="F40" s="24" t="str">
        <f t="shared" si="49"/>
        <v>สาขาที่ 3กุมภาพันธ์จ่าย51</v>
      </c>
      <c r="G40" s="24" t="str">
        <f t="shared" si="50"/>
        <v>สาขาที่ 3มีนาคมจ่าย51</v>
      </c>
      <c r="H40" s="24" t="str">
        <f t="shared" si="51"/>
        <v>สาขาที่ 3เมษายนจ่าย51</v>
      </c>
      <c r="I40" s="24" t="str">
        <f t="shared" si="52"/>
        <v>สาขาที่ 3พฤษภาคมจ่าย51</v>
      </c>
      <c r="J40" s="24" t="str">
        <f t="shared" si="53"/>
        <v>สาขาที่ 3มิถุนายนจ่าย51</v>
      </c>
      <c r="K40" s="24" t="str">
        <f t="shared" si="54"/>
        <v>สาขาที่ 3กรกฎาคมจ่าย51</v>
      </c>
      <c r="L40" s="24" t="str">
        <f t="shared" si="55"/>
        <v>สาขาที่ 3สิงหาคมจ่าย51</v>
      </c>
      <c r="M40" s="24" t="str">
        <f t="shared" si="56"/>
        <v>สาขาที่ 3กันยายนจ่าย51</v>
      </c>
      <c r="N40" s="24" t="str">
        <f t="shared" si="57"/>
        <v>สาขาที่ 3จ่าย51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58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59"/>
        <v>0</v>
      </c>
      <c r="AH40" s="68">
        <f t="shared" si="59"/>
        <v>0</v>
      </c>
      <c r="AI40" s="25"/>
    </row>
    <row r="41" spans="1:35" ht="24" x14ac:dyDescent="0.55000000000000004">
      <c r="A41" s="7"/>
      <c r="B41" s="24" t="str">
        <f t="shared" si="45"/>
        <v>สาขาที่ 3ตุลาคมจ่าย51.1</v>
      </c>
      <c r="C41" s="24" t="str">
        <f t="shared" si="46"/>
        <v>สาขาที่ 3พฤศจิกายนจ่าย51.1</v>
      </c>
      <c r="D41" s="24" t="str">
        <f t="shared" si="47"/>
        <v>สาขาที่ 3ธันวาคมจ่าย51.1</v>
      </c>
      <c r="E41" s="24" t="str">
        <f t="shared" si="48"/>
        <v>สาขาที่ 3มกราคมจ่าย51.1</v>
      </c>
      <c r="F41" s="24" t="str">
        <f t="shared" si="49"/>
        <v>สาขาที่ 3กุมภาพันธ์จ่าย51.1</v>
      </c>
      <c r="G41" s="24" t="str">
        <f t="shared" si="50"/>
        <v>สาขาที่ 3มีนาคมจ่าย51.1</v>
      </c>
      <c r="H41" s="24" t="str">
        <f t="shared" si="51"/>
        <v>สาขาที่ 3เมษายนจ่าย51.1</v>
      </c>
      <c r="I41" s="24" t="str">
        <f t="shared" si="52"/>
        <v>สาขาที่ 3พฤษภาคมจ่าย51.1</v>
      </c>
      <c r="J41" s="24" t="str">
        <f t="shared" si="53"/>
        <v>สาขาที่ 3มิถุนายนจ่าย51.1</v>
      </c>
      <c r="K41" s="24" t="str">
        <f t="shared" si="54"/>
        <v>สาขาที่ 3กรกฎาคมจ่าย51.1</v>
      </c>
      <c r="L41" s="24" t="str">
        <f t="shared" si="55"/>
        <v>สาขาที่ 3สิงหาคมจ่าย51.1</v>
      </c>
      <c r="M41" s="24" t="str">
        <f t="shared" si="56"/>
        <v>สาขาที่ 3กันยายนจ่าย51.1</v>
      </c>
      <c r="N41" s="24" t="str">
        <f t="shared" si="57"/>
        <v>สาขาที่ 3จ่าย51.1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58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59"/>
        <v>0</v>
      </c>
      <c r="AH41" s="68">
        <f t="shared" si="59"/>
        <v>0</v>
      </c>
      <c r="AI41" s="25"/>
    </row>
    <row r="42" spans="1:35" ht="24" x14ac:dyDescent="0.55000000000000004">
      <c r="A42" s="7"/>
      <c r="B42" s="24" t="str">
        <f t="shared" si="45"/>
        <v>สาขาที่ 3ตุลาคมจ่าย51.2</v>
      </c>
      <c r="C42" s="24" t="str">
        <f t="shared" si="46"/>
        <v>สาขาที่ 3พฤศจิกายนจ่าย51.2</v>
      </c>
      <c r="D42" s="24" t="str">
        <f t="shared" si="47"/>
        <v>สาขาที่ 3ธันวาคมจ่าย51.2</v>
      </c>
      <c r="E42" s="24" t="str">
        <f t="shared" si="48"/>
        <v>สาขาที่ 3มกราคมจ่าย51.2</v>
      </c>
      <c r="F42" s="24" t="str">
        <f t="shared" si="49"/>
        <v>สาขาที่ 3กุมภาพันธ์จ่าย51.2</v>
      </c>
      <c r="G42" s="24" t="str">
        <f t="shared" si="50"/>
        <v>สาขาที่ 3มีนาคมจ่าย51.2</v>
      </c>
      <c r="H42" s="24" t="str">
        <f t="shared" si="51"/>
        <v>สาขาที่ 3เมษายนจ่าย51.2</v>
      </c>
      <c r="I42" s="24" t="str">
        <f t="shared" si="52"/>
        <v>สาขาที่ 3พฤษภาคมจ่าย51.2</v>
      </c>
      <c r="J42" s="24" t="str">
        <f t="shared" si="53"/>
        <v>สาขาที่ 3มิถุนายนจ่าย51.2</v>
      </c>
      <c r="K42" s="24" t="str">
        <f t="shared" si="54"/>
        <v>สาขาที่ 3กรกฎาคมจ่าย51.2</v>
      </c>
      <c r="L42" s="24" t="str">
        <f t="shared" si="55"/>
        <v>สาขาที่ 3สิงหาคมจ่าย51.2</v>
      </c>
      <c r="M42" s="24" t="str">
        <f t="shared" si="56"/>
        <v>สาขาที่ 3กันยายนจ่าย51.2</v>
      </c>
      <c r="N42" s="24" t="str">
        <f t="shared" si="57"/>
        <v>สาขาที่ 3จ่าย51.2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58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59"/>
        <v>0</v>
      </c>
      <c r="AH42" s="68">
        <f t="shared" si="59"/>
        <v>0</v>
      </c>
      <c r="AI42" s="25"/>
    </row>
    <row r="43" spans="1:35" ht="24" x14ac:dyDescent="0.55000000000000004">
      <c r="A43" s="7"/>
      <c r="B43" s="24" t="str">
        <f t="shared" si="45"/>
        <v>สาขาที่ 3ตุลาคมจ่าย51</v>
      </c>
      <c r="C43" s="24" t="str">
        <f t="shared" si="46"/>
        <v>สาขาที่ 3พฤศจิกายนจ่าย51</v>
      </c>
      <c r="D43" s="24" t="str">
        <f t="shared" si="47"/>
        <v>สาขาที่ 3ธันวาคมจ่าย51</v>
      </c>
      <c r="E43" s="24" t="str">
        <f t="shared" si="48"/>
        <v>สาขาที่ 3มกราคมจ่าย51</v>
      </c>
      <c r="F43" s="24" t="str">
        <f t="shared" si="49"/>
        <v>สาขาที่ 3กุมภาพันธ์จ่าย51</v>
      </c>
      <c r="G43" s="24" t="str">
        <f t="shared" si="50"/>
        <v>สาขาที่ 3มีนาคมจ่าย51</v>
      </c>
      <c r="H43" s="24" t="str">
        <f t="shared" si="51"/>
        <v>สาขาที่ 3เมษายนจ่าย51</v>
      </c>
      <c r="I43" s="24" t="str">
        <f t="shared" si="52"/>
        <v>สาขาที่ 3พฤษภาคมจ่าย51</v>
      </c>
      <c r="J43" s="24" t="str">
        <f t="shared" si="53"/>
        <v>สาขาที่ 3มิถุนายนจ่าย51</v>
      </c>
      <c r="K43" s="24" t="str">
        <f t="shared" si="54"/>
        <v>สาขาที่ 3กรกฎาคมจ่าย51</v>
      </c>
      <c r="L43" s="24" t="str">
        <f t="shared" si="55"/>
        <v>สาขาที่ 3สิงหาคมจ่าย51</v>
      </c>
      <c r="M43" s="24" t="str">
        <f t="shared" si="56"/>
        <v>สาขาที่ 3กันยายนจ่าย51</v>
      </c>
      <c r="N43" s="24" t="str">
        <f t="shared" si="57"/>
        <v>สาขาที่ 3จ่าย51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58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59"/>
        <v>0</v>
      </c>
      <c r="AH43" s="68">
        <f t="shared" si="59"/>
        <v>0</v>
      </c>
      <c r="AI43" s="25"/>
    </row>
    <row r="44" spans="1:35" ht="24" x14ac:dyDescent="0.55000000000000004">
      <c r="A44" s="7"/>
      <c r="B44" s="24" t="str">
        <f t="shared" si="45"/>
        <v>สาขาที่ 3ตุลาคมจ่าย51.1</v>
      </c>
      <c r="C44" s="24" t="str">
        <f t="shared" si="46"/>
        <v>สาขาที่ 3พฤศจิกายนจ่าย51.1</v>
      </c>
      <c r="D44" s="24" t="str">
        <f t="shared" si="47"/>
        <v>สาขาที่ 3ธันวาคมจ่าย51.1</v>
      </c>
      <c r="E44" s="24" t="str">
        <f t="shared" si="48"/>
        <v>สาขาที่ 3มกราคมจ่าย51.1</v>
      </c>
      <c r="F44" s="24" t="str">
        <f t="shared" si="49"/>
        <v>สาขาที่ 3กุมภาพันธ์จ่าย51.1</v>
      </c>
      <c r="G44" s="24" t="str">
        <f t="shared" si="50"/>
        <v>สาขาที่ 3มีนาคมจ่าย51.1</v>
      </c>
      <c r="H44" s="24" t="str">
        <f t="shared" si="51"/>
        <v>สาขาที่ 3เมษายนจ่าย51.1</v>
      </c>
      <c r="I44" s="24" t="str">
        <f t="shared" si="52"/>
        <v>สาขาที่ 3พฤษภาคมจ่าย51.1</v>
      </c>
      <c r="J44" s="24" t="str">
        <f t="shared" si="53"/>
        <v>สาขาที่ 3มิถุนายนจ่าย51.1</v>
      </c>
      <c r="K44" s="24" t="str">
        <f t="shared" si="54"/>
        <v>สาขาที่ 3กรกฎาคมจ่าย51.1</v>
      </c>
      <c r="L44" s="24" t="str">
        <f t="shared" si="55"/>
        <v>สาขาที่ 3สิงหาคมจ่าย51.1</v>
      </c>
      <c r="M44" s="24" t="str">
        <f t="shared" si="56"/>
        <v>สาขาที่ 3กันยายนจ่าย51.1</v>
      </c>
      <c r="N44" s="24" t="str">
        <f t="shared" si="57"/>
        <v>สาขาที่ 3จ่าย51.1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58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59"/>
        <v>0</v>
      </c>
      <c r="AH44" s="68">
        <f t="shared" si="59"/>
        <v>0</v>
      </c>
      <c r="AI44" s="25"/>
    </row>
    <row r="45" spans="1:35" ht="24" x14ac:dyDescent="0.55000000000000004">
      <c r="A45" s="7"/>
      <c r="B45" s="24" t="str">
        <f t="shared" si="45"/>
        <v>สาขาที่ 3ตุลาคมจ่าย51.2</v>
      </c>
      <c r="C45" s="24" t="str">
        <f t="shared" si="46"/>
        <v>สาขาที่ 3พฤศจิกายนจ่าย51.2</v>
      </c>
      <c r="D45" s="24" t="str">
        <f t="shared" si="47"/>
        <v>สาขาที่ 3ธันวาคมจ่าย51.2</v>
      </c>
      <c r="E45" s="24" t="str">
        <f t="shared" si="48"/>
        <v>สาขาที่ 3มกราคมจ่าย51.2</v>
      </c>
      <c r="F45" s="24" t="str">
        <f t="shared" si="49"/>
        <v>สาขาที่ 3กุมภาพันธ์จ่าย51.2</v>
      </c>
      <c r="G45" s="24" t="str">
        <f t="shared" si="50"/>
        <v>สาขาที่ 3มีนาคมจ่าย51.2</v>
      </c>
      <c r="H45" s="24" t="str">
        <f t="shared" si="51"/>
        <v>สาขาที่ 3เมษายนจ่าย51.2</v>
      </c>
      <c r="I45" s="24" t="str">
        <f t="shared" si="52"/>
        <v>สาขาที่ 3พฤษภาคมจ่าย51.2</v>
      </c>
      <c r="J45" s="24" t="str">
        <f t="shared" si="53"/>
        <v>สาขาที่ 3มิถุนายนจ่าย51.2</v>
      </c>
      <c r="K45" s="24" t="str">
        <f t="shared" si="54"/>
        <v>สาขาที่ 3กรกฎาคมจ่าย51.2</v>
      </c>
      <c r="L45" s="24" t="str">
        <f t="shared" si="55"/>
        <v>สาขาที่ 3สิงหาคมจ่าย51.2</v>
      </c>
      <c r="M45" s="24" t="str">
        <f t="shared" si="56"/>
        <v>สาขาที่ 3กันยายนจ่าย51.2</v>
      </c>
      <c r="N45" s="24" t="str">
        <f t="shared" si="57"/>
        <v>สาขาที่ 3จ่าย51.2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58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59"/>
        <v>0</v>
      </c>
      <c r="AH45" s="68">
        <f t="shared" si="59"/>
        <v>0</v>
      </c>
      <c r="AI45" s="25"/>
    </row>
    <row r="46" spans="1:35" ht="24" x14ac:dyDescent="0.55000000000000004">
      <c r="A46" s="7"/>
      <c r="B46" s="24" t="str">
        <f t="shared" si="45"/>
        <v>สาขาที่ 3ตุลาคมจ่าย51</v>
      </c>
      <c r="C46" s="24" t="str">
        <f t="shared" si="46"/>
        <v>สาขาที่ 3พฤศจิกายนจ่าย51</v>
      </c>
      <c r="D46" s="24" t="str">
        <f t="shared" si="47"/>
        <v>สาขาที่ 3ธันวาคมจ่าย51</v>
      </c>
      <c r="E46" s="24" t="str">
        <f t="shared" si="48"/>
        <v>สาขาที่ 3มกราคมจ่าย51</v>
      </c>
      <c r="F46" s="24" t="str">
        <f t="shared" si="49"/>
        <v>สาขาที่ 3กุมภาพันธ์จ่าย51</v>
      </c>
      <c r="G46" s="24" t="str">
        <f t="shared" si="50"/>
        <v>สาขาที่ 3มีนาคมจ่าย51</v>
      </c>
      <c r="H46" s="24" t="str">
        <f t="shared" si="51"/>
        <v>สาขาที่ 3เมษายนจ่าย51</v>
      </c>
      <c r="I46" s="24" t="str">
        <f t="shared" si="52"/>
        <v>สาขาที่ 3พฤษภาคมจ่าย51</v>
      </c>
      <c r="J46" s="24" t="str">
        <f t="shared" si="53"/>
        <v>สาขาที่ 3มิถุนายนจ่าย51</v>
      </c>
      <c r="K46" s="24" t="str">
        <f t="shared" si="54"/>
        <v>สาขาที่ 3กรกฎาคมจ่าย51</v>
      </c>
      <c r="L46" s="24" t="str">
        <f t="shared" si="55"/>
        <v>สาขาที่ 3สิงหาคมจ่าย51</v>
      </c>
      <c r="M46" s="24" t="str">
        <f t="shared" si="56"/>
        <v>สาขาที่ 3กันยายนจ่าย51</v>
      </c>
      <c r="N46" s="24" t="str">
        <f t="shared" si="57"/>
        <v>สาขาที่ 3จ่าย51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58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59"/>
        <v>0</v>
      </c>
      <c r="AH46" s="68">
        <f t="shared" si="59"/>
        <v>0</v>
      </c>
      <c r="AI46" s="25"/>
    </row>
    <row r="47" spans="1:35" ht="24" x14ac:dyDescent="0.55000000000000004">
      <c r="A47" s="7"/>
      <c r="B47" s="24" t="str">
        <f t="shared" si="45"/>
        <v>สาขาที่ 3ตุลาคมจ่าย51.1</v>
      </c>
      <c r="C47" s="24" t="str">
        <f t="shared" si="46"/>
        <v>สาขาที่ 3พฤศจิกายนจ่าย51.1</v>
      </c>
      <c r="D47" s="24" t="str">
        <f t="shared" si="47"/>
        <v>สาขาที่ 3ธันวาคมจ่าย51.1</v>
      </c>
      <c r="E47" s="24" t="str">
        <f t="shared" si="48"/>
        <v>สาขาที่ 3มกราคมจ่าย51.1</v>
      </c>
      <c r="F47" s="24" t="str">
        <f t="shared" si="49"/>
        <v>สาขาที่ 3กุมภาพันธ์จ่าย51.1</v>
      </c>
      <c r="G47" s="24" t="str">
        <f t="shared" si="50"/>
        <v>สาขาที่ 3มีนาคมจ่าย51.1</v>
      </c>
      <c r="H47" s="24" t="str">
        <f t="shared" si="51"/>
        <v>สาขาที่ 3เมษายนจ่าย51.1</v>
      </c>
      <c r="I47" s="24" t="str">
        <f t="shared" si="52"/>
        <v>สาขาที่ 3พฤษภาคมจ่าย51.1</v>
      </c>
      <c r="J47" s="24" t="str">
        <f t="shared" si="53"/>
        <v>สาขาที่ 3มิถุนายนจ่าย51.1</v>
      </c>
      <c r="K47" s="24" t="str">
        <f t="shared" si="54"/>
        <v>สาขาที่ 3กรกฎาคมจ่าย51.1</v>
      </c>
      <c r="L47" s="24" t="str">
        <f t="shared" si="55"/>
        <v>สาขาที่ 3สิงหาคมจ่าย51.1</v>
      </c>
      <c r="M47" s="24" t="str">
        <f t="shared" si="56"/>
        <v>สาขาที่ 3กันยายนจ่าย51.1</v>
      </c>
      <c r="N47" s="24" t="str">
        <f t="shared" si="57"/>
        <v>สาขาที่ 3จ่าย51.1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58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59"/>
        <v>0</v>
      </c>
      <c r="AH47" s="68">
        <f t="shared" si="59"/>
        <v>0</v>
      </c>
      <c r="AI47" s="25"/>
    </row>
    <row r="48" spans="1:35" ht="24" x14ac:dyDescent="0.55000000000000004">
      <c r="A48" s="7"/>
      <c r="B48" s="24" t="str">
        <f t="shared" si="45"/>
        <v>สาขาที่ 3ตุลาคมจ่าย51.2</v>
      </c>
      <c r="C48" s="24" t="str">
        <f t="shared" si="46"/>
        <v>สาขาที่ 3พฤศจิกายนจ่าย51.2</v>
      </c>
      <c r="D48" s="24" t="str">
        <f t="shared" si="47"/>
        <v>สาขาที่ 3ธันวาคมจ่าย51.2</v>
      </c>
      <c r="E48" s="24" t="str">
        <f t="shared" si="48"/>
        <v>สาขาที่ 3มกราคมจ่าย51.2</v>
      </c>
      <c r="F48" s="24" t="str">
        <f t="shared" si="49"/>
        <v>สาขาที่ 3กุมภาพันธ์จ่าย51.2</v>
      </c>
      <c r="G48" s="24" t="str">
        <f t="shared" si="50"/>
        <v>สาขาที่ 3มีนาคมจ่าย51.2</v>
      </c>
      <c r="H48" s="24" t="str">
        <f t="shared" si="51"/>
        <v>สาขาที่ 3เมษายนจ่าย51.2</v>
      </c>
      <c r="I48" s="24" t="str">
        <f t="shared" si="52"/>
        <v>สาขาที่ 3พฤษภาคมจ่าย51.2</v>
      </c>
      <c r="J48" s="24" t="str">
        <f t="shared" si="53"/>
        <v>สาขาที่ 3มิถุนายนจ่าย51.2</v>
      </c>
      <c r="K48" s="24" t="str">
        <f t="shared" si="54"/>
        <v>สาขาที่ 3กรกฎาคมจ่าย51.2</v>
      </c>
      <c r="L48" s="24" t="str">
        <f t="shared" si="55"/>
        <v>สาขาที่ 3สิงหาคมจ่าย51.2</v>
      </c>
      <c r="M48" s="24" t="str">
        <f t="shared" si="56"/>
        <v>สาขาที่ 3กันยายนจ่าย51.2</v>
      </c>
      <c r="N48" s="24" t="str">
        <f t="shared" si="57"/>
        <v>สาขาที่ 3จ่าย51.2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58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59"/>
        <v>0</v>
      </c>
      <c r="AH48" s="68">
        <f t="shared" si="59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3ตุลาคมจ่าย61</v>
      </c>
      <c r="C50" s="24" t="str">
        <f>$A$3&amp;$C$5&amp;$C$6&amp;O50</f>
        <v>สาขาที่ 3พฤศจิกายนจ่าย61</v>
      </c>
      <c r="D50" s="24" t="str">
        <f>$A$3&amp;$D$5&amp;$D$6&amp;O50</f>
        <v>สาขาที่ 3ธันวาคมจ่าย61</v>
      </c>
      <c r="E50" s="24" t="str">
        <f>$A$3&amp;$E$5&amp;$E$6&amp;O50</f>
        <v>สาขาที่ 3มกราคมจ่าย61</v>
      </c>
      <c r="F50" s="24" t="str">
        <f>$A$3&amp;$F$5&amp;$F$6&amp;O50</f>
        <v>สาขาที่ 3กุมภาพันธ์จ่าย61</v>
      </c>
      <c r="G50" s="24" t="str">
        <f>$A$3&amp;$G$5&amp;$G$6&amp;O50</f>
        <v>สาขาที่ 3มีนาคมจ่าย61</v>
      </c>
      <c r="H50" s="24" t="str">
        <f>$A$3&amp;$H$5&amp;$H$6&amp;O50</f>
        <v>สาขาที่ 3เมษายนจ่าย61</v>
      </c>
      <c r="I50" s="24" t="str">
        <f>$A$3&amp;$I$5&amp;$I$6&amp;O50</f>
        <v>สาขาที่ 3พฤษภาคมจ่าย61</v>
      </c>
      <c r="J50" s="24" t="str">
        <f>$A$3&amp;$J$5&amp;$J$6&amp;O50</f>
        <v>สาขาที่ 3มิถุนายนจ่าย61</v>
      </c>
      <c r="K50" s="24" t="str">
        <f>$A$3&amp;$K$5&amp;$K$6&amp;O50</f>
        <v>สาขาที่ 3กรกฎาคมจ่าย61</v>
      </c>
      <c r="L50" s="24" t="str">
        <f>$A$3&amp;$L$5&amp;$L$6&amp;O50</f>
        <v>สาขาที่ 3สิงหาคมจ่าย61</v>
      </c>
      <c r="M50" s="24" t="str">
        <f>$A$3&amp;$M$5&amp;$M$6&amp;O50</f>
        <v>สาขาที่ 3กันยายนจ่าย61</v>
      </c>
      <c r="N50" s="24" t="str">
        <f t="shared" ref="N50:N54" si="60">$A$3&amp;$N$6&amp;O50</f>
        <v>สาขาที่ 3จ่าย61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1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H54" si="62">Q50+AE50</f>
        <v>0</v>
      </c>
      <c r="AH50" s="68">
        <f t="shared" si="62"/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3ตุลาคมจ่าย62</v>
      </c>
      <c r="C51" s="24" t="str">
        <f>$A$3&amp;$C$5&amp;$C$6&amp;O51</f>
        <v>สาขาที่ 3พฤศจิกายนจ่าย62</v>
      </c>
      <c r="D51" s="24" t="str">
        <f>$A$3&amp;$D$5&amp;$D$6&amp;O51</f>
        <v>สาขาที่ 3ธันวาคมจ่าย62</v>
      </c>
      <c r="E51" s="24" t="str">
        <f>$A$3&amp;$E$5&amp;$E$6&amp;O51</f>
        <v>สาขาที่ 3มกราคมจ่าย62</v>
      </c>
      <c r="F51" s="24" t="str">
        <f>$A$3&amp;$F$5&amp;$F$6&amp;O51</f>
        <v>สาขาที่ 3กุมภาพันธ์จ่าย62</v>
      </c>
      <c r="G51" s="24" t="str">
        <f>$A$3&amp;$G$5&amp;$G$6&amp;O51</f>
        <v>สาขาที่ 3มีนาคมจ่าย62</v>
      </c>
      <c r="H51" s="24" t="str">
        <f>$A$3&amp;$H$5&amp;$H$6&amp;O51</f>
        <v>สาขาที่ 3เมษายนจ่าย62</v>
      </c>
      <c r="I51" s="24" t="str">
        <f>$A$3&amp;$I$5&amp;$I$6&amp;O51</f>
        <v>สาขาที่ 3พฤษภาคมจ่าย62</v>
      </c>
      <c r="J51" s="24" t="str">
        <f>$A$3&amp;$J$5&amp;$J$6&amp;O51</f>
        <v>สาขาที่ 3มิถุนายนจ่าย62</v>
      </c>
      <c r="K51" s="24" t="str">
        <f>$A$3&amp;$K$5&amp;$K$6&amp;O51</f>
        <v>สาขาที่ 3กรกฎาคมจ่าย62</v>
      </c>
      <c r="L51" s="24" t="str">
        <f>$A$3&amp;$L$5&amp;$L$6&amp;O51</f>
        <v>สาขาที่ 3สิงหาคมจ่าย62</v>
      </c>
      <c r="M51" s="24" t="str">
        <f>$A$3&amp;$M$5&amp;$M$6&amp;O51</f>
        <v>สาขาที่ 3กันยายนจ่าย62</v>
      </c>
      <c r="N51" s="24" t="str">
        <f t="shared" si="60"/>
        <v>สาขาที่ 3จ่าย62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1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2"/>
        <v>0</v>
      </c>
      <c r="AH51" s="68">
        <f t="shared" si="62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3ตุลาคมจ่าย63</v>
      </c>
      <c r="C52" s="24" t="str">
        <f>$A$3&amp;$C$5&amp;$C$6&amp;O52</f>
        <v>สาขาที่ 3พฤศจิกายนจ่าย63</v>
      </c>
      <c r="D52" s="24" t="str">
        <f>$A$3&amp;$D$5&amp;$D$6&amp;O52</f>
        <v>สาขาที่ 3ธันวาคมจ่าย63</v>
      </c>
      <c r="E52" s="24" t="str">
        <f>$A$3&amp;$E$5&amp;$E$6&amp;O52</f>
        <v>สาขาที่ 3มกราคมจ่าย63</v>
      </c>
      <c r="F52" s="24" t="str">
        <f>$A$3&amp;$F$5&amp;$F$6&amp;O52</f>
        <v>สาขาที่ 3กุมภาพันธ์จ่าย63</v>
      </c>
      <c r="G52" s="24" t="str">
        <f>$A$3&amp;$G$5&amp;$G$6&amp;O52</f>
        <v>สาขาที่ 3มีนาคมจ่าย63</v>
      </c>
      <c r="H52" s="24" t="str">
        <f>$A$3&amp;$H$5&amp;$H$6&amp;O52</f>
        <v>สาขาที่ 3เมษายนจ่าย63</v>
      </c>
      <c r="I52" s="24" t="str">
        <f>$A$3&amp;$I$5&amp;$I$6&amp;O52</f>
        <v>สาขาที่ 3พฤษภาคมจ่าย63</v>
      </c>
      <c r="J52" s="24" t="str">
        <f>$A$3&amp;$J$5&amp;$J$6&amp;O52</f>
        <v>สาขาที่ 3มิถุนายนจ่าย63</v>
      </c>
      <c r="K52" s="24" t="str">
        <f>$A$3&amp;$K$5&amp;$K$6&amp;O52</f>
        <v>สาขาที่ 3กรกฎาคมจ่าย63</v>
      </c>
      <c r="L52" s="24" t="str">
        <f>$A$3&amp;$L$5&amp;$L$6&amp;O52</f>
        <v>สาขาที่ 3สิงหาคมจ่าย63</v>
      </c>
      <c r="M52" s="24" t="str">
        <f>$A$3&amp;$M$5&amp;$M$6&amp;O52</f>
        <v>สาขาที่ 3กันยายนจ่าย63</v>
      </c>
      <c r="N52" s="24" t="str">
        <f t="shared" si="60"/>
        <v>สาขาที่ 3จ่าย63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1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2"/>
        <v>0</v>
      </c>
      <c r="AH52" s="68">
        <f t="shared" si="62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3ตุลาคมจ่าย64</v>
      </c>
      <c r="C53" s="24" t="str">
        <f>$A$3&amp;$C$5&amp;$C$6&amp;O53</f>
        <v>สาขาที่ 3พฤศจิกายนจ่าย64</v>
      </c>
      <c r="D53" s="24" t="str">
        <f>$A$3&amp;$D$5&amp;$D$6&amp;O53</f>
        <v>สาขาที่ 3ธันวาคมจ่าย64</v>
      </c>
      <c r="E53" s="24" t="str">
        <f>$A$3&amp;$E$5&amp;$E$6&amp;O53</f>
        <v>สาขาที่ 3มกราคมจ่าย64</v>
      </c>
      <c r="F53" s="24" t="str">
        <f>$A$3&amp;$F$5&amp;$F$6&amp;O53</f>
        <v>สาขาที่ 3กุมภาพันธ์จ่าย64</v>
      </c>
      <c r="G53" s="24" t="str">
        <f>$A$3&amp;$G$5&amp;$G$6&amp;O53</f>
        <v>สาขาที่ 3มีนาคมจ่าย64</v>
      </c>
      <c r="H53" s="24" t="str">
        <f>$A$3&amp;$H$5&amp;$H$6&amp;O53</f>
        <v>สาขาที่ 3เมษายนจ่าย64</v>
      </c>
      <c r="I53" s="24" t="str">
        <f>$A$3&amp;$I$5&amp;$I$6&amp;O53</f>
        <v>สาขาที่ 3พฤษภาคมจ่าย64</v>
      </c>
      <c r="J53" s="24" t="str">
        <f>$A$3&amp;$J$5&amp;$J$6&amp;O53</f>
        <v>สาขาที่ 3มิถุนายนจ่าย64</v>
      </c>
      <c r="K53" s="24" t="str">
        <f>$A$3&amp;$K$5&amp;$K$6&amp;O53</f>
        <v>สาขาที่ 3กรกฎาคมจ่าย64</v>
      </c>
      <c r="L53" s="24" t="str">
        <f>$A$3&amp;$L$5&amp;$L$6&amp;O53</f>
        <v>สาขาที่ 3สิงหาคมจ่าย64</v>
      </c>
      <c r="M53" s="24" t="str">
        <f>$A$3&amp;$M$5&amp;$M$6&amp;O53</f>
        <v>สาขาที่ 3กันยายนจ่าย64</v>
      </c>
      <c r="N53" s="24" t="str">
        <f t="shared" si="60"/>
        <v>สาขาที่ 3จ่าย64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1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2"/>
        <v>0</v>
      </c>
      <c r="AH53" s="68">
        <f t="shared" si="62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3ตุลาคมจ่าย65</v>
      </c>
      <c r="C54" s="24" t="str">
        <f>$A$3&amp;$C$5&amp;$C$6&amp;O54</f>
        <v>สาขาที่ 3พฤศจิกายนจ่าย65</v>
      </c>
      <c r="D54" s="24" t="str">
        <f>$A$3&amp;$D$5&amp;$D$6&amp;O54</f>
        <v>สาขาที่ 3ธันวาคมจ่าย65</v>
      </c>
      <c r="E54" s="24" t="str">
        <f>$A$3&amp;$E$5&amp;$E$6&amp;O54</f>
        <v>สาขาที่ 3มกราคมจ่าย65</v>
      </c>
      <c r="F54" s="24" t="str">
        <f>$A$3&amp;$F$5&amp;$F$6&amp;O54</f>
        <v>สาขาที่ 3กุมภาพันธ์จ่าย65</v>
      </c>
      <c r="G54" s="24" t="str">
        <f>$A$3&amp;$G$5&amp;$G$6&amp;O54</f>
        <v>สาขาที่ 3มีนาคมจ่าย65</v>
      </c>
      <c r="H54" s="24" t="str">
        <f>$A$3&amp;$H$5&amp;$H$6&amp;O54</f>
        <v>สาขาที่ 3เมษายนจ่าย65</v>
      </c>
      <c r="I54" s="24" t="str">
        <f>$A$3&amp;$I$5&amp;$I$6&amp;O54</f>
        <v>สาขาที่ 3พฤษภาคมจ่าย65</v>
      </c>
      <c r="J54" s="24" t="str">
        <f>$A$3&amp;$J$5&amp;$J$6&amp;O54</f>
        <v>สาขาที่ 3มิถุนายนจ่าย65</v>
      </c>
      <c r="K54" s="24" t="str">
        <f>$A$3&amp;$K$5&amp;$K$6&amp;O54</f>
        <v>สาขาที่ 3กรกฎาคมจ่าย65</v>
      </c>
      <c r="L54" s="24" t="str">
        <f>$A$3&amp;$L$5&amp;$L$6&amp;O54</f>
        <v>สาขาที่ 3สิงหาคมจ่าย65</v>
      </c>
      <c r="M54" s="24" t="str">
        <f>$A$3&amp;$M$5&amp;$M$6&amp;O54</f>
        <v>สาขาที่ 3กันยายนจ่าย65</v>
      </c>
      <c r="N54" s="24" t="str">
        <f t="shared" si="60"/>
        <v>สาขาที่ 3จ่าย65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1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2"/>
        <v>0</v>
      </c>
      <c r="AH54" s="68">
        <f t="shared" si="62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3ตุลาคมจ่าย71</v>
      </c>
      <c r="C56" s="24" t="str">
        <f>$A$3&amp;$C$5&amp;$C$6&amp;O56</f>
        <v>สาขาที่ 3พฤศจิกายนจ่าย71</v>
      </c>
      <c r="D56" s="24" t="str">
        <f>$A$3&amp;$D$5&amp;$D$6&amp;O56</f>
        <v>สาขาที่ 3ธันวาคมจ่าย71</v>
      </c>
      <c r="E56" s="24" t="str">
        <f>$A$3&amp;$E$5&amp;$E$6&amp;O56</f>
        <v>สาขาที่ 3มกราคมจ่าย71</v>
      </c>
      <c r="F56" s="24" t="str">
        <f>$A$3&amp;$F$5&amp;$F$6&amp;O56</f>
        <v>สาขาที่ 3กุมภาพันธ์จ่าย71</v>
      </c>
      <c r="G56" s="24" t="str">
        <f>$A$3&amp;$G$5&amp;$G$6&amp;O56</f>
        <v>สาขาที่ 3มีนาคมจ่าย71</v>
      </c>
      <c r="H56" s="24" t="str">
        <f>$A$3&amp;$H$5&amp;$H$6&amp;O56</f>
        <v>สาขาที่ 3เมษายนจ่าย71</v>
      </c>
      <c r="I56" s="24" t="str">
        <f>$A$3&amp;$I$5&amp;$I$6&amp;O56</f>
        <v>สาขาที่ 3พฤษภาคมจ่าย71</v>
      </c>
      <c r="J56" s="24" t="str">
        <f>$A$3&amp;$J$5&amp;$J$6&amp;O56</f>
        <v>สาขาที่ 3มิถุนายนจ่าย71</v>
      </c>
      <c r="K56" s="24" t="str">
        <f>$A$3&amp;$K$5&amp;$K$6&amp;O56</f>
        <v>สาขาที่ 3กรกฎาคมจ่าย71</v>
      </c>
      <c r="L56" s="24" t="str">
        <f>$A$3&amp;$L$5&amp;$L$6&amp;O56</f>
        <v>สาขาที่ 3สิงหาคมจ่าย71</v>
      </c>
      <c r="M56" s="24" t="str">
        <f>$A$3&amp;$M$5&amp;$M$6&amp;O56</f>
        <v>สาขาที่ 3กันยายนจ่าย71</v>
      </c>
      <c r="N56" s="24" t="str">
        <f>$A$3&amp;$N$6&amp;O56</f>
        <v>สาขาที่ 3จ่าย71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3ตุลาคมจ่าย81</v>
      </c>
      <c r="C58" s="24" t="str">
        <f>$A$3&amp;$C$5&amp;$C$6&amp;O58</f>
        <v>สาขาที่ 3พฤศจิกายนจ่าย81</v>
      </c>
      <c r="D58" s="24" t="str">
        <f>$A$3&amp;$D$5&amp;$D$6&amp;O58</f>
        <v>สาขาที่ 3ธันวาคมจ่าย81</v>
      </c>
      <c r="E58" s="24" t="str">
        <f>$A$3&amp;$E$5&amp;$E$6&amp;O58</f>
        <v>สาขาที่ 3มกราคมจ่าย81</v>
      </c>
      <c r="F58" s="24" t="str">
        <f>$A$3&amp;$F$5&amp;$F$6&amp;O58</f>
        <v>สาขาที่ 3กุมภาพันธ์จ่าย81</v>
      </c>
      <c r="G58" s="24" t="str">
        <f>$A$3&amp;$G$5&amp;$G$6&amp;O58</f>
        <v>สาขาที่ 3มีนาคมจ่าย81</v>
      </c>
      <c r="H58" s="24" t="str">
        <f>$A$3&amp;$H$5&amp;$H$6&amp;O58</f>
        <v>สาขาที่ 3เมษายนจ่าย81</v>
      </c>
      <c r="I58" s="24" t="str">
        <f>$A$3&amp;$I$5&amp;$I$6&amp;O58</f>
        <v>สาขาที่ 3พฤษภาคมจ่าย81</v>
      </c>
      <c r="J58" s="24" t="str">
        <f>$A$3&amp;$J$5&amp;$J$6&amp;O58</f>
        <v>สาขาที่ 3มิถุนายนจ่าย81</v>
      </c>
      <c r="K58" s="24" t="str">
        <f>$A$3&amp;$K$5&amp;$K$6&amp;O58</f>
        <v>สาขาที่ 3กรกฎาคมจ่าย81</v>
      </c>
      <c r="L58" s="24" t="str">
        <f>$A$3&amp;$L$5&amp;$L$6&amp;O58</f>
        <v>สาขาที่ 3สิงหาคมจ่าย81</v>
      </c>
      <c r="M58" s="24" t="str">
        <f>$A$3&amp;$M$5&amp;$M$6&amp;O58</f>
        <v>สาขาที่ 3กันยายนจ่าย81</v>
      </c>
      <c r="N58" s="24" t="str">
        <f t="shared" ref="N58:N61" si="63">$A$3&amp;$N$6&amp;O58</f>
        <v>สาขาที่ 3จ่าย81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4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H61" si="65">Q58+AE58</f>
        <v>0</v>
      </c>
      <c r="AH58" s="68">
        <f t="shared" si="65"/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3ตุลาคมจ่าย82</v>
      </c>
      <c r="C59" s="24" t="str">
        <f>$A$3&amp;$C$5&amp;$C$6&amp;O59</f>
        <v>สาขาที่ 3พฤศจิกายนจ่าย82</v>
      </c>
      <c r="D59" s="24" t="str">
        <f>$A$3&amp;$D$5&amp;$D$6&amp;O59</f>
        <v>สาขาที่ 3ธันวาคมจ่าย82</v>
      </c>
      <c r="E59" s="24" t="str">
        <f>$A$3&amp;$E$5&amp;$E$6&amp;O59</f>
        <v>สาขาที่ 3มกราคมจ่าย82</v>
      </c>
      <c r="F59" s="24" t="str">
        <f>$A$3&amp;$F$5&amp;$F$6&amp;O59</f>
        <v>สาขาที่ 3กุมภาพันธ์จ่าย82</v>
      </c>
      <c r="G59" s="24" t="str">
        <f>$A$3&amp;$G$5&amp;$G$6&amp;O59</f>
        <v>สาขาที่ 3มีนาคมจ่าย82</v>
      </c>
      <c r="H59" s="24" t="str">
        <f>$A$3&amp;$H$5&amp;$H$6&amp;O59</f>
        <v>สาขาที่ 3เมษายนจ่าย82</v>
      </c>
      <c r="I59" s="24" t="str">
        <f>$A$3&amp;$I$5&amp;$I$6&amp;O59</f>
        <v>สาขาที่ 3พฤษภาคมจ่าย82</v>
      </c>
      <c r="J59" s="24" t="str">
        <f>$A$3&amp;$J$5&amp;$J$6&amp;O59</f>
        <v>สาขาที่ 3มิถุนายนจ่าย82</v>
      </c>
      <c r="K59" s="24" t="str">
        <f>$A$3&amp;$K$5&amp;$K$6&amp;O59</f>
        <v>สาขาที่ 3กรกฎาคมจ่าย82</v>
      </c>
      <c r="L59" s="24" t="str">
        <f>$A$3&amp;$L$5&amp;$L$6&amp;O59</f>
        <v>สาขาที่ 3สิงหาคมจ่าย82</v>
      </c>
      <c r="M59" s="24" t="str">
        <f>$A$3&amp;$M$5&amp;$M$6&amp;O59</f>
        <v>สาขาที่ 3กันยายนจ่าย82</v>
      </c>
      <c r="N59" s="24" t="str">
        <f t="shared" si="63"/>
        <v>สาขาที่ 3จ่าย82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4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65"/>
        <v>0</v>
      </c>
      <c r="AH59" s="68">
        <f t="shared" si="65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3ตุลาคมจ่าย83</v>
      </c>
      <c r="C60" s="24" t="str">
        <f>$A$3&amp;$C$5&amp;$C$6&amp;O60</f>
        <v>สาขาที่ 3พฤศจิกายนจ่าย83</v>
      </c>
      <c r="D60" s="24" t="str">
        <f>$A$3&amp;$D$5&amp;$D$6&amp;O60</f>
        <v>สาขาที่ 3ธันวาคมจ่าย83</v>
      </c>
      <c r="E60" s="24" t="str">
        <f>$A$3&amp;$E$5&amp;$E$6&amp;O60</f>
        <v>สาขาที่ 3มกราคมจ่าย83</v>
      </c>
      <c r="F60" s="24" t="str">
        <f>$A$3&amp;$F$5&amp;$F$6&amp;O60</f>
        <v>สาขาที่ 3กุมภาพันธ์จ่าย83</v>
      </c>
      <c r="G60" s="24" t="str">
        <f>$A$3&amp;$G$5&amp;$G$6&amp;O60</f>
        <v>สาขาที่ 3มีนาคมจ่าย83</v>
      </c>
      <c r="H60" s="24" t="str">
        <f>$A$3&amp;$H$5&amp;$H$6&amp;O60</f>
        <v>สาขาที่ 3เมษายนจ่าย83</v>
      </c>
      <c r="I60" s="24" t="str">
        <f>$A$3&amp;$I$5&amp;$I$6&amp;O60</f>
        <v>สาขาที่ 3พฤษภาคมจ่าย83</v>
      </c>
      <c r="J60" s="24" t="str">
        <f>$A$3&amp;$J$5&amp;$J$6&amp;O60</f>
        <v>สาขาที่ 3มิถุนายนจ่าย83</v>
      </c>
      <c r="K60" s="24" t="str">
        <f>$A$3&amp;$K$5&amp;$K$6&amp;O60</f>
        <v>สาขาที่ 3กรกฎาคมจ่าย83</v>
      </c>
      <c r="L60" s="24" t="str">
        <f>$A$3&amp;$L$5&amp;$L$6&amp;O60</f>
        <v>สาขาที่ 3สิงหาคมจ่าย83</v>
      </c>
      <c r="M60" s="24" t="str">
        <f>$A$3&amp;$M$5&amp;$M$6&amp;O60</f>
        <v>สาขาที่ 3กันยายนจ่าย83</v>
      </c>
      <c r="N60" s="24" t="str">
        <f t="shared" si="63"/>
        <v>สาขาที่ 3จ่าย83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4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65"/>
        <v>0</v>
      </c>
      <c r="AH60" s="68">
        <f t="shared" si="65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3ตุลาคมจ่าย84</v>
      </c>
      <c r="C61" s="24" t="str">
        <f>$A$3&amp;$C$5&amp;$C$6&amp;O61</f>
        <v>สาขาที่ 3พฤศจิกายนจ่าย84</v>
      </c>
      <c r="D61" s="24" t="str">
        <f>$A$3&amp;$D$5&amp;$D$6&amp;O61</f>
        <v>สาขาที่ 3ธันวาคมจ่าย84</v>
      </c>
      <c r="E61" s="24" t="str">
        <f>$A$3&amp;$E$5&amp;$E$6&amp;O61</f>
        <v>สาขาที่ 3มกราคมจ่าย84</v>
      </c>
      <c r="F61" s="24" t="str">
        <f>$A$3&amp;$F$5&amp;$F$6&amp;O61</f>
        <v>สาขาที่ 3กุมภาพันธ์จ่าย84</v>
      </c>
      <c r="G61" s="24" t="str">
        <f>$A$3&amp;$G$5&amp;$G$6&amp;O61</f>
        <v>สาขาที่ 3มีนาคมจ่าย84</v>
      </c>
      <c r="H61" s="24" t="str">
        <f>$A$3&amp;$H$5&amp;$H$6&amp;O61</f>
        <v>สาขาที่ 3เมษายนจ่าย84</v>
      </c>
      <c r="I61" s="24" t="str">
        <f>$A$3&amp;$I$5&amp;$I$6&amp;O61</f>
        <v>สาขาที่ 3พฤษภาคมจ่าย84</v>
      </c>
      <c r="J61" s="24" t="str">
        <f>$A$3&amp;$J$5&amp;$J$6&amp;O61</f>
        <v>สาขาที่ 3มิถุนายนจ่าย84</v>
      </c>
      <c r="K61" s="24" t="str">
        <f>$A$3&amp;$K$5&amp;$K$6&amp;O61</f>
        <v>สาขาที่ 3กรกฎาคมจ่าย84</v>
      </c>
      <c r="L61" s="24" t="str">
        <f>$A$3&amp;$L$5&amp;$L$6&amp;O61</f>
        <v>สาขาที่ 3สิงหาคมจ่าย84</v>
      </c>
      <c r="M61" s="24" t="str">
        <f>$A$3&amp;$M$5&amp;$M$6&amp;O61</f>
        <v>สาขาที่ 3กันยายนจ่าย84</v>
      </c>
      <c r="N61" s="24" t="str">
        <f t="shared" si="63"/>
        <v>สาขาที่ 3จ่าย84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4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65"/>
        <v>0</v>
      </c>
      <c r="AH61" s="68">
        <f t="shared" si="65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3ตุลาคมจ่าย91</v>
      </c>
      <c r="C63" s="24" t="str">
        <f>$A$3&amp;$C$5&amp;$C$6&amp;O63</f>
        <v>สาขาที่ 3พฤศจิกายนจ่าย91</v>
      </c>
      <c r="D63" s="24" t="str">
        <f>$A$3&amp;$D$5&amp;$D$6&amp;O63</f>
        <v>สาขาที่ 3ธันวาคมจ่าย91</v>
      </c>
      <c r="E63" s="24" t="str">
        <f>$A$3&amp;$E$5&amp;$E$6&amp;O63</f>
        <v>สาขาที่ 3มกราคมจ่าย91</v>
      </c>
      <c r="F63" s="24" t="str">
        <f>$A$3&amp;$F$5&amp;$F$6&amp;O63</f>
        <v>สาขาที่ 3กุมภาพันธ์จ่าย91</v>
      </c>
      <c r="G63" s="24" t="str">
        <f>$A$3&amp;$G$5&amp;$G$6&amp;O63</f>
        <v>สาขาที่ 3มีนาคมจ่าย91</v>
      </c>
      <c r="H63" s="24" t="str">
        <f>$A$3&amp;$H$5&amp;$H$6&amp;O63</f>
        <v>สาขาที่ 3เมษายนจ่าย91</v>
      </c>
      <c r="I63" s="24" t="str">
        <f>$A$3&amp;$I$5&amp;$I$6&amp;O63</f>
        <v>สาขาที่ 3พฤษภาคมจ่าย91</v>
      </c>
      <c r="J63" s="24" t="str">
        <f>$A$3&amp;$J$5&amp;$J$6&amp;O63</f>
        <v>สาขาที่ 3มิถุนายนจ่าย91</v>
      </c>
      <c r="K63" s="24" t="str">
        <f>$A$3&amp;$K$5&amp;$K$6&amp;O63</f>
        <v>สาขาที่ 3กรกฎาคมจ่าย91</v>
      </c>
      <c r="L63" s="24" t="str">
        <f>$A$3&amp;$L$5&amp;$L$6&amp;O63</f>
        <v>สาขาที่ 3สิงหาคมจ่าย91</v>
      </c>
      <c r="M63" s="24" t="str">
        <f>$A$3&amp;$M$5&amp;$M$6&amp;O63</f>
        <v>สาขาที่ 3กันยายนจ่าย91</v>
      </c>
      <c r="N63" s="24" t="str">
        <f t="shared" ref="N63:N65" si="66">$A$3&amp;$N$6&amp;O63</f>
        <v>สาขาที่ 3จ่าย91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67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H65" si="68">Q63+AE63</f>
        <v>0</v>
      </c>
      <c r="AH63" s="68">
        <f t="shared" si="68"/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3ตุลาคมจ่าย92</v>
      </c>
      <c r="C64" s="24" t="str">
        <f>$A$3&amp;$C$5&amp;$C$6&amp;O64</f>
        <v>สาขาที่ 3พฤศจิกายนจ่าย92</v>
      </c>
      <c r="D64" s="24" t="str">
        <f>$A$3&amp;$D$5&amp;$D$6&amp;O64</f>
        <v>สาขาที่ 3ธันวาคมจ่าย92</v>
      </c>
      <c r="E64" s="24" t="str">
        <f>$A$3&amp;$E$5&amp;$E$6&amp;O64</f>
        <v>สาขาที่ 3มกราคมจ่าย92</v>
      </c>
      <c r="F64" s="24" t="str">
        <f>$A$3&amp;$F$5&amp;$F$6&amp;O64</f>
        <v>สาขาที่ 3กุมภาพันธ์จ่าย92</v>
      </c>
      <c r="G64" s="24" t="str">
        <f>$A$3&amp;$G$5&amp;$G$6&amp;O64</f>
        <v>สาขาที่ 3มีนาคมจ่าย92</v>
      </c>
      <c r="H64" s="24" t="str">
        <f>$A$3&amp;$H$5&amp;$H$6&amp;O64</f>
        <v>สาขาที่ 3เมษายนจ่าย92</v>
      </c>
      <c r="I64" s="24" t="str">
        <f>$A$3&amp;$I$5&amp;$I$6&amp;O64</f>
        <v>สาขาที่ 3พฤษภาคมจ่าย92</v>
      </c>
      <c r="J64" s="24" t="str">
        <f>$A$3&amp;$J$5&amp;$J$6&amp;O64</f>
        <v>สาขาที่ 3มิถุนายนจ่าย92</v>
      </c>
      <c r="K64" s="24" t="str">
        <f>$A$3&amp;$K$5&amp;$K$6&amp;O64</f>
        <v>สาขาที่ 3กรกฎาคมจ่าย92</v>
      </c>
      <c r="L64" s="24" t="str">
        <f>$A$3&amp;$L$5&amp;$L$6&amp;O64</f>
        <v>สาขาที่ 3สิงหาคมจ่าย92</v>
      </c>
      <c r="M64" s="24" t="str">
        <f>$A$3&amp;$M$5&amp;$M$6&amp;O64</f>
        <v>สาขาที่ 3กันยายนจ่าย92</v>
      </c>
      <c r="N64" s="24" t="str">
        <f t="shared" si="66"/>
        <v>สาขาที่ 3จ่าย92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67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68"/>
        <v>0</v>
      </c>
      <c r="AH64" s="68">
        <f t="shared" si="68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3ตุลาคมจ่าย93</v>
      </c>
      <c r="C65" s="24" t="str">
        <f>$A$3&amp;$C$5&amp;$C$6&amp;O65</f>
        <v>สาขาที่ 3พฤศจิกายนจ่าย93</v>
      </c>
      <c r="D65" s="24" t="str">
        <f>$A$3&amp;$D$5&amp;$D$6&amp;O65</f>
        <v>สาขาที่ 3ธันวาคมจ่าย93</v>
      </c>
      <c r="E65" s="24" t="str">
        <f>$A$3&amp;$E$5&amp;$E$6&amp;O65</f>
        <v>สาขาที่ 3มกราคมจ่าย93</v>
      </c>
      <c r="F65" s="24" t="str">
        <f>$A$3&amp;$F$5&amp;$F$6&amp;O65</f>
        <v>สาขาที่ 3กุมภาพันธ์จ่าย93</v>
      </c>
      <c r="G65" s="24" t="str">
        <f>$A$3&amp;$G$5&amp;$G$6&amp;O65</f>
        <v>สาขาที่ 3มีนาคมจ่าย93</v>
      </c>
      <c r="H65" s="24" t="str">
        <f>$A$3&amp;$H$5&amp;$H$6&amp;O65</f>
        <v>สาขาที่ 3เมษายนจ่าย93</v>
      </c>
      <c r="I65" s="24" t="str">
        <f>$A$3&amp;$I$5&amp;$I$6&amp;O65</f>
        <v>สาขาที่ 3พฤษภาคมจ่าย93</v>
      </c>
      <c r="J65" s="24" t="str">
        <f>$A$3&amp;$J$5&amp;$J$6&amp;O65</f>
        <v>สาขาที่ 3มิถุนายนจ่าย93</v>
      </c>
      <c r="K65" s="24" t="str">
        <f>$A$3&amp;$K$5&amp;$K$6&amp;O65</f>
        <v>สาขาที่ 3กรกฎาคมจ่าย93</v>
      </c>
      <c r="L65" s="24" t="str">
        <f>$A$3&amp;$L$5&amp;$L$6&amp;O65</f>
        <v>สาขาที่ 3สิงหาคมจ่าย93</v>
      </c>
      <c r="M65" s="24" t="str">
        <f>$A$3&amp;$M$5&amp;$M$6&amp;O65</f>
        <v>สาขาที่ 3กันยายนจ่าย93</v>
      </c>
      <c r="N65" s="24" t="str">
        <f t="shared" si="66"/>
        <v>สาขาที่ 3จ่าย93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67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68"/>
        <v>0</v>
      </c>
      <c r="AH65" s="68">
        <f t="shared" si="68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3ตุลาคมจ่าย10</v>
      </c>
      <c r="C67" s="24" t="str">
        <f>$A$3&amp;$C$5&amp;$C$6&amp;O67</f>
        <v>สาขาที่ 3พฤศจิกายนจ่าย10</v>
      </c>
      <c r="D67" s="24" t="str">
        <f>$A$3&amp;$D$5&amp;$D$6&amp;O67</f>
        <v>สาขาที่ 3ธันวาคมจ่าย10</v>
      </c>
      <c r="E67" s="24" t="str">
        <f>$A$3&amp;$E$5&amp;$E$6&amp;O67</f>
        <v>สาขาที่ 3มกราคมจ่าย10</v>
      </c>
      <c r="F67" s="24" t="str">
        <f>$A$3&amp;$F$5&amp;$F$6&amp;O67</f>
        <v>สาขาที่ 3กุมภาพันธ์จ่าย10</v>
      </c>
      <c r="G67" s="24" t="str">
        <f>$A$3&amp;$G$5&amp;$G$6&amp;O67</f>
        <v>สาขาที่ 3มีนาคมจ่าย10</v>
      </c>
      <c r="H67" s="24" t="str">
        <f>$A$3&amp;$H$5&amp;$H$6&amp;O67</f>
        <v>สาขาที่ 3เมษายนจ่าย10</v>
      </c>
      <c r="I67" s="24" t="str">
        <f>$A$3&amp;$I$5&amp;$I$6&amp;O67</f>
        <v>สาขาที่ 3พฤษภาคมจ่าย10</v>
      </c>
      <c r="J67" s="24" t="str">
        <f>$A$3&amp;$J$5&amp;$J$6&amp;O67</f>
        <v>สาขาที่ 3มิถุนายนจ่าย10</v>
      </c>
      <c r="K67" s="24" t="str">
        <f>$A$3&amp;$K$5&amp;$K$6&amp;O67</f>
        <v>สาขาที่ 3กรกฎาคมจ่าย10</v>
      </c>
      <c r="L67" s="24" t="str">
        <f>$A$3&amp;$L$5&amp;$L$6&amp;O67</f>
        <v>สาขาที่ 3สิงหาคมจ่าย10</v>
      </c>
      <c r="M67" s="24" t="str">
        <f>$A$3&amp;$M$5&amp;$M$6&amp;O67</f>
        <v>สาขาที่ 3กันยายนจ่าย10</v>
      </c>
      <c r="N67" s="24" t="str">
        <f t="shared" ref="N67:N71" si="69">$A$3&amp;$N$6&amp;O67</f>
        <v>สาขาที่ 3จ่าย10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0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H71" si="71">Q67+AE67</f>
        <v>0</v>
      </c>
      <c r="AH67" s="68">
        <f t="shared" si="71"/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3ตุลาคมจ่าย101</v>
      </c>
      <c r="C68" s="24" t="str">
        <f>$A$3&amp;$C$5&amp;$C$6&amp;O68</f>
        <v>สาขาที่ 3พฤศจิกายนจ่าย101</v>
      </c>
      <c r="D68" s="24" t="str">
        <f>$A$3&amp;$D$5&amp;$D$6&amp;O68</f>
        <v>สาขาที่ 3ธันวาคมจ่าย101</v>
      </c>
      <c r="E68" s="24" t="str">
        <f>$A$3&amp;$E$5&amp;$E$6&amp;O68</f>
        <v>สาขาที่ 3มกราคมจ่าย101</v>
      </c>
      <c r="F68" s="24" t="str">
        <f>$A$3&amp;$F$5&amp;$F$6&amp;O68</f>
        <v>สาขาที่ 3กุมภาพันธ์จ่าย101</v>
      </c>
      <c r="G68" s="24" t="str">
        <f>$A$3&amp;$G$5&amp;$G$6&amp;O68</f>
        <v>สาขาที่ 3มีนาคมจ่าย101</v>
      </c>
      <c r="H68" s="24" t="str">
        <f>$A$3&amp;$H$5&amp;$H$6&amp;O68</f>
        <v>สาขาที่ 3เมษายนจ่าย101</v>
      </c>
      <c r="I68" s="24" t="str">
        <f>$A$3&amp;$I$5&amp;$I$6&amp;O68</f>
        <v>สาขาที่ 3พฤษภาคมจ่าย101</v>
      </c>
      <c r="J68" s="24" t="str">
        <f>$A$3&amp;$J$5&amp;$J$6&amp;O68</f>
        <v>สาขาที่ 3มิถุนายนจ่าย101</v>
      </c>
      <c r="K68" s="24" t="str">
        <f>$A$3&amp;$K$5&amp;$K$6&amp;O68</f>
        <v>สาขาที่ 3กรกฎาคมจ่าย101</v>
      </c>
      <c r="L68" s="24" t="str">
        <f>$A$3&amp;$L$5&amp;$L$6&amp;O68</f>
        <v>สาขาที่ 3สิงหาคมจ่าย101</v>
      </c>
      <c r="M68" s="24" t="str">
        <f>$A$3&amp;$M$5&amp;$M$6&amp;O68</f>
        <v>สาขาที่ 3กันยายนจ่าย101</v>
      </c>
      <c r="N68" s="24" t="str">
        <f t="shared" si="69"/>
        <v>สาขาที่ 3จ่าย101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0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1"/>
        <v>0</v>
      </c>
      <c r="AH68" s="68">
        <f t="shared" si="71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3ตุลาคมจ่าย102</v>
      </c>
      <c r="C69" s="24" t="str">
        <f>$A$3&amp;$C$5&amp;$C$6&amp;O69</f>
        <v>สาขาที่ 3พฤศจิกายนจ่าย102</v>
      </c>
      <c r="D69" s="24" t="str">
        <f>$A$3&amp;$D$5&amp;$D$6&amp;O69</f>
        <v>สาขาที่ 3ธันวาคมจ่าย102</v>
      </c>
      <c r="E69" s="24" t="str">
        <f>$A$3&amp;$E$5&amp;$E$6&amp;O69</f>
        <v>สาขาที่ 3มกราคมจ่าย102</v>
      </c>
      <c r="F69" s="24" t="str">
        <f>$A$3&amp;$F$5&amp;$F$6&amp;O69</f>
        <v>สาขาที่ 3กุมภาพันธ์จ่าย102</v>
      </c>
      <c r="G69" s="24" t="str">
        <f>$A$3&amp;$G$5&amp;$G$6&amp;O69</f>
        <v>สาขาที่ 3มีนาคมจ่าย102</v>
      </c>
      <c r="H69" s="24" t="str">
        <f>$A$3&amp;$H$5&amp;$H$6&amp;O69</f>
        <v>สาขาที่ 3เมษายนจ่าย102</v>
      </c>
      <c r="I69" s="24" t="str">
        <f>$A$3&amp;$I$5&amp;$I$6&amp;O69</f>
        <v>สาขาที่ 3พฤษภาคมจ่าย102</v>
      </c>
      <c r="J69" s="24" t="str">
        <f>$A$3&amp;$J$5&amp;$J$6&amp;O69</f>
        <v>สาขาที่ 3มิถุนายนจ่าย102</v>
      </c>
      <c r="K69" s="24" t="str">
        <f>$A$3&amp;$K$5&amp;$K$6&amp;O69</f>
        <v>สาขาที่ 3กรกฎาคมจ่าย102</v>
      </c>
      <c r="L69" s="24" t="str">
        <f>$A$3&amp;$L$5&amp;$L$6&amp;O69</f>
        <v>สาขาที่ 3สิงหาคมจ่าย102</v>
      </c>
      <c r="M69" s="24" t="str">
        <f>$A$3&amp;$M$5&amp;$M$6&amp;O69</f>
        <v>สาขาที่ 3กันยายนจ่าย102</v>
      </c>
      <c r="N69" s="24" t="str">
        <f t="shared" si="69"/>
        <v>สาขาที่ 3จ่าย102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0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1"/>
        <v>0</v>
      </c>
      <c r="AH69" s="68">
        <f t="shared" si="71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3ตุลาคมจ่าย103</v>
      </c>
      <c r="C70" s="24" t="str">
        <f>$A$3&amp;$C$5&amp;$C$6&amp;O70</f>
        <v>สาขาที่ 3พฤศจิกายนจ่าย103</v>
      </c>
      <c r="D70" s="24" t="str">
        <f>$A$3&amp;$D$5&amp;$D$6&amp;O70</f>
        <v>สาขาที่ 3ธันวาคมจ่าย103</v>
      </c>
      <c r="E70" s="24" t="str">
        <f>$A$3&amp;$E$5&amp;$E$6&amp;O70</f>
        <v>สาขาที่ 3มกราคมจ่าย103</v>
      </c>
      <c r="F70" s="24" t="str">
        <f>$A$3&amp;$F$5&amp;$F$6&amp;O70</f>
        <v>สาขาที่ 3กุมภาพันธ์จ่าย103</v>
      </c>
      <c r="G70" s="24" t="str">
        <f>$A$3&amp;$G$5&amp;$G$6&amp;O70</f>
        <v>สาขาที่ 3มีนาคมจ่าย103</v>
      </c>
      <c r="H70" s="24" t="str">
        <f>$A$3&amp;$H$5&amp;$H$6&amp;O70</f>
        <v>สาขาที่ 3เมษายนจ่าย103</v>
      </c>
      <c r="I70" s="24" t="str">
        <f>$A$3&amp;$I$5&amp;$I$6&amp;O70</f>
        <v>สาขาที่ 3พฤษภาคมจ่าย103</v>
      </c>
      <c r="J70" s="24" t="str">
        <f>$A$3&amp;$J$5&amp;$J$6&amp;O70</f>
        <v>สาขาที่ 3มิถุนายนจ่าย103</v>
      </c>
      <c r="K70" s="24" t="str">
        <f>$A$3&amp;$K$5&amp;$K$6&amp;O70</f>
        <v>สาขาที่ 3กรกฎาคมจ่าย103</v>
      </c>
      <c r="L70" s="24" t="str">
        <f>$A$3&amp;$L$5&amp;$L$6&amp;O70</f>
        <v>สาขาที่ 3สิงหาคมจ่าย103</v>
      </c>
      <c r="M70" s="24" t="str">
        <f>$A$3&amp;$M$5&amp;$M$6&amp;O70</f>
        <v>สาขาที่ 3กันยายนจ่าย103</v>
      </c>
      <c r="N70" s="24" t="str">
        <f t="shared" si="69"/>
        <v>สาขาที่ 3จ่าย103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0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1"/>
        <v>0</v>
      </c>
      <c r="AH70" s="68">
        <f t="shared" si="71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3ตุลาคมจ่าย104</v>
      </c>
      <c r="C71" s="130" t="str">
        <f>$A$3&amp;$C$5&amp;$C$6&amp;O71</f>
        <v>สาขาที่ 3พฤศจิกายนจ่าย104</v>
      </c>
      <c r="D71" s="130" t="str">
        <f>$A$3&amp;$D$5&amp;$D$6&amp;O71</f>
        <v>สาขาที่ 3ธันวาคมจ่าย104</v>
      </c>
      <c r="E71" s="130" t="str">
        <f>$A$3&amp;$E$5&amp;$E$6&amp;O71</f>
        <v>สาขาที่ 3มกราคมจ่าย104</v>
      </c>
      <c r="F71" s="130" t="str">
        <f>$A$3&amp;$F$5&amp;$F$6&amp;O71</f>
        <v>สาขาที่ 3กุมภาพันธ์จ่าย104</v>
      </c>
      <c r="G71" s="130" t="str">
        <f>$A$3&amp;$G$5&amp;$G$6&amp;O71</f>
        <v>สาขาที่ 3มีนาคมจ่าย104</v>
      </c>
      <c r="H71" s="130" t="str">
        <f>$A$3&amp;$H$5&amp;$H$6&amp;O71</f>
        <v>สาขาที่ 3เมษายนจ่าย104</v>
      </c>
      <c r="I71" s="130" t="str">
        <f>$A$3&amp;$I$5&amp;$I$6&amp;O71</f>
        <v>สาขาที่ 3พฤษภาคมจ่าย104</v>
      </c>
      <c r="J71" s="130" t="str">
        <f>$A$3&amp;$J$5&amp;$J$6&amp;O71</f>
        <v>สาขาที่ 3มิถุนายนจ่าย104</v>
      </c>
      <c r="K71" s="130" t="str">
        <f>$A$3&amp;$K$5&amp;$K$6&amp;O71</f>
        <v>สาขาที่ 3กรกฎาคมจ่าย104</v>
      </c>
      <c r="L71" s="130" t="str">
        <f>$A$3&amp;$L$5&amp;$L$6&amp;O71</f>
        <v>สาขาที่ 3สิงหาคมจ่าย104</v>
      </c>
      <c r="M71" s="130" t="str">
        <f>$A$3&amp;$M$5&amp;$M$6&amp;O71</f>
        <v>สาขาที่ 3กันยายนจ่าย104</v>
      </c>
      <c r="N71" s="130" t="str">
        <f t="shared" si="69"/>
        <v>สาขาที่ 3จ่าย104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0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1"/>
        <v>0</v>
      </c>
      <c r="AH71" s="82">
        <f t="shared" si="71"/>
        <v>0</v>
      </c>
      <c r="AI71" s="81"/>
    </row>
  </sheetData>
  <mergeCells count="18">
    <mergeCell ref="A1:AI1"/>
    <mergeCell ref="A2:AI2"/>
    <mergeCell ref="A3:AI3"/>
    <mergeCell ref="A5:A6"/>
    <mergeCell ref="O5:P6"/>
    <mergeCell ref="AE5:AF5"/>
    <mergeCell ref="AG5:AH5"/>
    <mergeCell ref="AI5:AI6"/>
    <mergeCell ref="O55:P55"/>
    <mergeCell ref="O57:P57"/>
    <mergeCell ref="O62:P62"/>
    <mergeCell ref="O66:P66"/>
    <mergeCell ref="O7:P7"/>
    <mergeCell ref="O10:P10"/>
    <mergeCell ref="O19:P19"/>
    <mergeCell ref="O29:P29"/>
    <mergeCell ref="O36:P36"/>
    <mergeCell ref="O49:P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7" sqref="A7:A71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">
        <v>499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50" t="s">
        <v>19</v>
      </c>
      <c r="T5" s="50" t="s">
        <v>20</v>
      </c>
      <c r="U5" s="50" t="s">
        <v>21</v>
      </c>
      <c r="V5" s="65" t="s">
        <v>22</v>
      </c>
      <c r="W5" s="50" t="s">
        <v>23</v>
      </c>
      <c r="X5" s="50" t="s">
        <v>24</v>
      </c>
      <c r="Y5" s="50" t="s">
        <v>25</v>
      </c>
      <c r="Z5" s="50" t="s">
        <v>26</v>
      </c>
      <c r="AA5" s="50" t="s">
        <v>27</v>
      </c>
      <c r="AB5" s="50" t="s">
        <v>28</v>
      </c>
      <c r="AC5" s="50" t="s">
        <v>29</v>
      </c>
      <c r="AD5" s="50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50" t="s">
        <v>401</v>
      </c>
      <c r="T6" s="50" t="s">
        <v>401</v>
      </c>
      <c r="U6" s="50" t="s">
        <v>401</v>
      </c>
      <c r="V6" s="50" t="s">
        <v>401</v>
      </c>
      <c r="W6" s="50" t="s">
        <v>401</v>
      </c>
      <c r="X6" s="50" t="s">
        <v>401</v>
      </c>
      <c r="Y6" s="50" t="s">
        <v>401</v>
      </c>
      <c r="Z6" s="50" t="s">
        <v>401</v>
      </c>
      <c r="AA6" s="50" t="s">
        <v>401</v>
      </c>
      <c r="AB6" s="50" t="s">
        <v>401</v>
      </c>
      <c r="AC6" s="50" t="s">
        <v>401</v>
      </c>
      <c r="AD6" s="50" t="s">
        <v>401</v>
      </c>
      <c r="AE6" s="50" t="s">
        <v>401</v>
      </c>
      <c r="AF6" s="67" t="s">
        <v>492</v>
      </c>
      <c r="AG6" s="50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4ตุลาคมจ่าย11</v>
      </c>
      <c r="C8" s="24" t="str">
        <f>$A$3&amp;$C$5&amp;$C$6&amp;O8</f>
        <v>สาขาที่ 4พฤศจิกายนจ่าย11</v>
      </c>
      <c r="D8" s="24" t="str">
        <f>$A$3&amp;$D$5&amp;$D$6&amp;O8</f>
        <v>สาขาที่ 4ธันวาคมจ่าย11</v>
      </c>
      <c r="E8" s="24" t="str">
        <f>$A$3&amp;$E$5&amp;$E$6&amp;O8</f>
        <v>สาขาที่ 4มกราคมจ่าย11</v>
      </c>
      <c r="F8" s="24" t="str">
        <f>$A$3&amp;$F$5&amp;$F$6&amp;O8</f>
        <v>สาขาที่ 4กุมภาพันธ์จ่าย11</v>
      </c>
      <c r="G8" s="24" t="str">
        <f>$A$3&amp;$G$5&amp;$G$6&amp;O8</f>
        <v>สาขาที่ 4มีนาคมจ่าย11</v>
      </c>
      <c r="H8" s="24" t="str">
        <f>$A$3&amp;$H$5&amp;$H$6&amp;O8</f>
        <v>สาขาที่ 4เมษายนจ่าย11</v>
      </c>
      <c r="I8" s="24" t="str">
        <f>$A$3&amp;$I$5&amp;$I$6&amp;O8</f>
        <v>สาขาที่ 4พฤษภาคมจ่าย11</v>
      </c>
      <c r="J8" s="24" t="str">
        <f>$A$3&amp;$J$5&amp;$J$6&amp;O8</f>
        <v>สาขาที่ 4มิถุนายนจ่าย11</v>
      </c>
      <c r="K8" s="24" t="str">
        <f>$A$3&amp;$K$5&amp;$K$6&amp;O8</f>
        <v>สาขาที่ 4กรกฎาคมจ่าย11</v>
      </c>
      <c r="L8" s="24" t="str">
        <f>$A$3&amp;$L$5&amp;$L$6&amp;O8</f>
        <v>สาขาที่ 4สิงหาคมจ่าย11</v>
      </c>
      <c r="M8" s="24" t="str">
        <f>$A$3&amp;$M$5&amp;$M$6&amp;O8</f>
        <v>สาขาที่ 4กันยายนจ่าย11</v>
      </c>
      <c r="N8" s="24" t="str">
        <f>$A$3&amp;$N$6&amp;O8</f>
        <v>สาขาที่ 4จ่าย11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4ตุลาคมจ่าย12</v>
      </c>
      <c r="C9" s="24" t="str">
        <f>$A$3&amp;$C$5&amp;$C$6&amp;O9</f>
        <v>สาขาที่ 4พฤศจิกายนจ่าย12</v>
      </c>
      <c r="D9" s="24" t="str">
        <f>$A$3&amp;$D$5&amp;$D$6&amp;O9</f>
        <v>สาขาที่ 4ธันวาคมจ่าย12</v>
      </c>
      <c r="E9" s="24" t="str">
        <f>$A$3&amp;$E$5&amp;$E$6&amp;O9</f>
        <v>สาขาที่ 4มกราคมจ่าย12</v>
      </c>
      <c r="F9" s="24" t="str">
        <f>$A$3&amp;$F$5&amp;$F$6&amp;O9</f>
        <v>สาขาที่ 4กุมภาพันธ์จ่าย12</v>
      </c>
      <c r="G9" s="24" t="str">
        <f>$A$3&amp;$G$5&amp;$G$6&amp;O9</f>
        <v>สาขาที่ 4มีนาคมจ่าย12</v>
      </c>
      <c r="H9" s="24" t="str">
        <f>$A$3&amp;$H$5&amp;$H$6&amp;O9</f>
        <v>สาขาที่ 4เมษายนจ่าย12</v>
      </c>
      <c r="I9" s="24" t="str">
        <f>$A$3&amp;$I$5&amp;$I$6&amp;O9</f>
        <v>สาขาที่ 4พฤษภาคมจ่าย12</v>
      </c>
      <c r="J9" s="24" t="str">
        <f>$A$3&amp;$J$5&amp;$J$6&amp;O9</f>
        <v>สาขาที่ 4มิถุนายนจ่าย12</v>
      </c>
      <c r="K9" s="24" t="str">
        <f>$A$3&amp;$K$5&amp;$K$6&amp;O9</f>
        <v>สาขาที่ 4กรกฎาคมจ่าย12</v>
      </c>
      <c r="L9" s="24" t="str">
        <f>$A$3&amp;$L$5&amp;$L$6&amp;O9</f>
        <v>สาขาที่ 4สิงหาคมจ่าย12</v>
      </c>
      <c r="M9" s="24" t="str">
        <f>$A$3&amp;$M$5&amp;$M$6&amp;O9</f>
        <v>สาขาที่ 4กันยายนจ่าย12</v>
      </c>
      <c r="N9" s="24" t="str">
        <f>$A$3&amp;$N$6&amp;O9</f>
        <v>สาขาที่ 4จ่าย12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4ตุลาคมจ่าย21</v>
      </c>
      <c r="C11" s="24" t="str">
        <f t="shared" ref="C11:C18" si="1">$A$3&amp;$C$5&amp;$C$6&amp;O11</f>
        <v>สาขาที่ 4พฤศจิกายนจ่าย21</v>
      </c>
      <c r="D11" s="24" t="str">
        <f t="shared" ref="D11:D18" si="2">$A$3&amp;$D$5&amp;$D$6&amp;O11</f>
        <v>สาขาที่ 4ธันวาคมจ่าย21</v>
      </c>
      <c r="E11" s="24" t="str">
        <f t="shared" ref="E11:E18" si="3">$A$3&amp;$E$5&amp;$E$6&amp;O11</f>
        <v>สาขาที่ 4มกราคมจ่าย21</v>
      </c>
      <c r="F11" s="24" t="str">
        <f t="shared" ref="F11:F18" si="4">$A$3&amp;$F$5&amp;$F$6&amp;O11</f>
        <v>สาขาที่ 4กุมภาพันธ์จ่าย21</v>
      </c>
      <c r="G11" s="24" t="str">
        <f t="shared" ref="G11:G18" si="5">$A$3&amp;$G$5&amp;$G$6&amp;O11</f>
        <v>สาขาที่ 4มีนาคมจ่าย21</v>
      </c>
      <c r="H11" s="24" t="str">
        <f t="shared" ref="H11:H18" si="6">$A$3&amp;$H$5&amp;$H$6&amp;O11</f>
        <v>สาขาที่ 4เมษายนจ่าย21</v>
      </c>
      <c r="I11" s="24" t="str">
        <f t="shared" ref="I11:I18" si="7">$A$3&amp;$I$5&amp;$I$6&amp;O11</f>
        <v>สาขาที่ 4พฤษภาคมจ่าย21</v>
      </c>
      <c r="J11" s="24" t="str">
        <f t="shared" ref="J11:J18" si="8">$A$3&amp;$J$5&amp;$J$6&amp;O11</f>
        <v>สาขาที่ 4มิถุนายนจ่าย21</v>
      </c>
      <c r="K11" s="24" t="str">
        <f t="shared" ref="K11:K18" si="9">$A$3&amp;$K$5&amp;$K$6&amp;O11</f>
        <v>สาขาที่ 4กรกฎาคมจ่าย21</v>
      </c>
      <c r="L11" s="24" t="str">
        <f t="shared" ref="L11:L18" si="10">$A$3&amp;$L$5&amp;$L$6&amp;O11</f>
        <v>สาขาที่ 4สิงหาคมจ่าย21</v>
      </c>
      <c r="M11" s="24" t="str">
        <f t="shared" ref="M11:M18" si="11">$A$3&amp;$M$5&amp;$M$6&amp;O11</f>
        <v>สาขาที่ 4กันยายนจ่าย21</v>
      </c>
      <c r="N11" s="24" t="str">
        <f t="shared" ref="N11:N18" si="12">$A$3&amp;$N$6&amp;O11</f>
        <v>สาขาที่ 4จ่าย21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H18" si="14">Q11+AE11</f>
        <v>0</v>
      </c>
      <c r="AH11" s="68">
        <f t="shared" si="14"/>
        <v>0</v>
      </c>
      <c r="AI11" s="25"/>
    </row>
    <row r="12" spans="1:35" ht="24" x14ac:dyDescent="0.55000000000000004">
      <c r="A12" s="7"/>
      <c r="B12" s="24" t="str">
        <f t="shared" si="0"/>
        <v>สาขาที่ 4ตุลาคมจ่าย21.1</v>
      </c>
      <c r="C12" s="24" t="str">
        <f t="shared" si="1"/>
        <v>สาขาที่ 4พฤศจิกายนจ่าย21.1</v>
      </c>
      <c r="D12" s="24" t="str">
        <f t="shared" si="2"/>
        <v>สาขาที่ 4ธันวาคมจ่าย21.1</v>
      </c>
      <c r="E12" s="24" t="str">
        <f t="shared" si="3"/>
        <v>สาขาที่ 4มกราคมจ่าย21.1</v>
      </c>
      <c r="F12" s="24" t="str">
        <f t="shared" si="4"/>
        <v>สาขาที่ 4กุมภาพันธ์จ่าย21.1</v>
      </c>
      <c r="G12" s="24" t="str">
        <f t="shared" si="5"/>
        <v>สาขาที่ 4มีนาคมจ่าย21.1</v>
      </c>
      <c r="H12" s="24" t="str">
        <f t="shared" si="6"/>
        <v>สาขาที่ 4เมษายนจ่าย21.1</v>
      </c>
      <c r="I12" s="24" t="str">
        <f t="shared" si="7"/>
        <v>สาขาที่ 4พฤษภาคมจ่าย21.1</v>
      </c>
      <c r="J12" s="24" t="str">
        <f t="shared" si="8"/>
        <v>สาขาที่ 4มิถุนายนจ่าย21.1</v>
      </c>
      <c r="K12" s="24" t="str">
        <f t="shared" si="9"/>
        <v>สาขาที่ 4กรกฎาคมจ่าย21.1</v>
      </c>
      <c r="L12" s="24" t="str">
        <f t="shared" si="10"/>
        <v>สาขาที่ 4สิงหาคมจ่าย21.1</v>
      </c>
      <c r="M12" s="24" t="str">
        <f t="shared" si="11"/>
        <v>สาขาที่ 4กันยายนจ่าย21.1</v>
      </c>
      <c r="N12" s="24" t="str">
        <f t="shared" si="12"/>
        <v>สาขาที่ 4จ่าย21.1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4"/>
        <v>0</v>
      </c>
      <c r="AI12" s="25"/>
    </row>
    <row r="13" spans="1:35" ht="24" x14ac:dyDescent="0.55000000000000004">
      <c r="A13" s="7"/>
      <c r="B13" s="24" t="str">
        <f t="shared" si="0"/>
        <v>สาขาที่ 4ตุลาคมจ่าย22</v>
      </c>
      <c r="C13" s="24" t="str">
        <f t="shared" si="1"/>
        <v>สาขาที่ 4พฤศจิกายนจ่าย22</v>
      </c>
      <c r="D13" s="24" t="str">
        <f t="shared" si="2"/>
        <v>สาขาที่ 4ธันวาคมจ่าย22</v>
      </c>
      <c r="E13" s="24" t="str">
        <f t="shared" si="3"/>
        <v>สาขาที่ 4มกราคมจ่าย22</v>
      </c>
      <c r="F13" s="24" t="str">
        <f t="shared" si="4"/>
        <v>สาขาที่ 4กุมภาพันธ์จ่าย22</v>
      </c>
      <c r="G13" s="24" t="str">
        <f t="shared" si="5"/>
        <v>สาขาที่ 4มีนาคมจ่าย22</v>
      </c>
      <c r="H13" s="24" t="str">
        <f t="shared" si="6"/>
        <v>สาขาที่ 4เมษายนจ่าย22</v>
      </c>
      <c r="I13" s="24" t="str">
        <f t="shared" si="7"/>
        <v>สาขาที่ 4พฤษภาคมจ่าย22</v>
      </c>
      <c r="J13" s="24" t="str">
        <f t="shared" si="8"/>
        <v>สาขาที่ 4มิถุนายนจ่าย22</v>
      </c>
      <c r="K13" s="24" t="str">
        <f t="shared" si="9"/>
        <v>สาขาที่ 4กรกฎาคมจ่าย22</v>
      </c>
      <c r="L13" s="24" t="str">
        <f t="shared" si="10"/>
        <v>สาขาที่ 4สิงหาคมจ่าย22</v>
      </c>
      <c r="M13" s="24" t="str">
        <f t="shared" si="11"/>
        <v>สาขาที่ 4กันยายนจ่าย22</v>
      </c>
      <c r="N13" s="24" t="str">
        <f t="shared" si="12"/>
        <v>สาขาที่ 4จ่าย22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4"/>
        <v>0</v>
      </c>
      <c r="AI13" s="25"/>
    </row>
    <row r="14" spans="1:35" ht="24" x14ac:dyDescent="0.55000000000000004">
      <c r="A14" s="7"/>
      <c r="B14" s="24" t="str">
        <f t="shared" si="0"/>
        <v>สาขาที่ 4ตุลาคมจ่าย22.1</v>
      </c>
      <c r="C14" s="24" t="str">
        <f t="shared" si="1"/>
        <v>สาขาที่ 4พฤศจิกายนจ่าย22.1</v>
      </c>
      <c r="D14" s="24" t="str">
        <f t="shared" si="2"/>
        <v>สาขาที่ 4ธันวาคมจ่าย22.1</v>
      </c>
      <c r="E14" s="24" t="str">
        <f t="shared" si="3"/>
        <v>สาขาที่ 4มกราคมจ่าย22.1</v>
      </c>
      <c r="F14" s="24" t="str">
        <f t="shared" si="4"/>
        <v>สาขาที่ 4กุมภาพันธ์จ่าย22.1</v>
      </c>
      <c r="G14" s="24" t="str">
        <f t="shared" si="5"/>
        <v>สาขาที่ 4มีนาคมจ่าย22.1</v>
      </c>
      <c r="H14" s="24" t="str">
        <f t="shared" si="6"/>
        <v>สาขาที่ 4เมษายนจ่าย22.1</v>
      </c>
      <c r="I14" s="24" t="str">
        <f t="shared" si="7"/>
        <v>สาขาที่ 4พฤษภาคมจ่าย22.1</v>
      </c>
      <c r="J14" s="24" t="str">
        <f t="shared" si="8"/>
        <v>สาขาที่ 4มิถุนายนจ่าย22.1</v>
      </c>
      <c r="K14" s="24" t="str">
        <f t="shared" si="9"/>
        <v>สาขาที่ 4กรกฎาคมจ่าย22.1</v>
      </c>
      <c r="L14" s="24" t="str">
        <f t="shared" si="10"/>
        <v>สาขาที่ 4สิงหาคมจ่าย22.1</v>
      </c>
      <c r="M14" s="24" t="str">
        <f t="shared" si="11"/>
        <v>สาขาที่ 4กันยายนจ่าย22.1</v>
      </c>
      <c r="N14" s="24" t="str">
        <f t="shared" si="12"/>
        <v>สาขาที่ 4จ่าย22.1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4"/>
        <v>0</v>
      </c>
      <c r="AI14" s="25"/>
    </row>
    <row r="15" spans="1:35" ht="24" x14ac:dyDescent="0.55000000000000004">
      <c r="A15" s="7"/>
      <c r="B15" s="24" t="str">
        <f t="shared" si="0"/>
        <v>สาขาที่ 4ตุลาคมจ่าย23</v>
      </c>
      <c r="C15" s="24" t="str">
        <f t="shared" si="1"/>
        <v>สาขาที่ 4พฤศจิกายนจ่าย23</v>
      </c>
      <c r="D15" s="24" t="str">
        <f t="shared" si="2"/>
        <v>สาขาที่ 4ธันวาคมจ่าย23</v>
      </c>
      <c r="E15" s="24" t="str">
        <f t="shared" si="3"/>
        <v>สาขาที่ 4มกราคมจ่าย23</v>
      </c>
      <c r="F15" s="24" t="str">
        <f t="shared" si="4"/>
        <v>สาขาที่ 4กุมภาพันธ์จ่าย23</v>
      </c>
      <c r="G15" s="24" t="str">
        <f t="shared" si="5"/>
        <v>สาขาที่ 4มีนาคมจ่าย23</v>
      </c>
      <c r="H15" s="24" t="str">
        <f t="shared" si="6"/>
        <v>สาขาที่ 4เมษายนจ่าย23</v>
      </c>
      <c r="I15" s="24" t="str">
        <f t="shared" si="7"/>
        <v>สาขาที่ 4พฤษภาคมจ่าย23</v>
      </c>
      <c r="J15" s="24" t="str">
        <f t="shared" si="8"/>
        <v>สาขาที่ 4มิถุนายนจ่าย23</v>
      </c>
      <c r="K15" s="24" t="str">
        <f t="shared" si="9"/>
        <v>สาขาที่ 4กรกฎาคมจ่าย23</v>
      </c>
      <c r="L15" s="24" t="str">
        <f t="shared" si="10"/>
        <v>สาขาที่ 4สิงหาคมจ่าย23</v>
      </c>
      <c r="M15" s="24" t="str">
        <f t="shared" si="11"/>
        <v>สาขาที่ 4กันยายนจ่าย23</v>
      </c>
      <c r="N15" s="24" t="str">
        <f t="shared" si="12"/>
        <v>สาขาที่ 4จ่าย23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4"/>
        <v>0</v>
      </c>
      <c r="AI15" s="25"/>
    </row>
    <row r="16" spans="1:35" ht="24" x14ac:dyDescent="0.55000000000000004">
      <c r="A16" s="7"/>
      <c r="B16" s="24" t="str">
        <f t="shared" si="0"/>
        <v>สาขาที่ 4ตุลาคมจ่าย23.1</v>
      </c>
      <c r="C16" s="24" t="str">
        <f t="shared" si="1"/>
        <v>สาขาที่ 4พฤศจิกายนจ่าย23.1</v>
      </c>
      <c r="D16" s="24" t="str">
        <f t="shared" si="2"/>
        <v>สาขาที่ 4ธันวาคมจ่าย23.1</v>
      </c>
      <c r="E16" s="24" t="str">
        <f t="shared" si="3"/>
        <v>สาขาที่ 4มกราคมจ่าย23.1</v>
      </c>
      <c r="F16" s="24" t="str">
        <f t="shared" si="4"/>
        <v>สาขาที่ 4กุมภาพันธ์จ่าย23.1</v>
      </c>
      <c r="G16" s="24" t="str">
        <f t="shared" si="5"/>
        <v>สาขาที่ 4มีนาคมจ่าย23.1</v>
      </c>
      <c r="H16" s="24" t="str">
        <f t="shared" si="6"/>
        <v>สาขาที่ 4เมษายนจ่าย23.1</v>
      </c>
      <c r="I16" s="24" t="str">
        <f t="shared" si="7"/>
        <v>สาขาที่ 4พฤษภาคมจ่าย23.1</v>
      </c>
      <c r="J16" s="24" t="str">
        <f t="shared" si="8"/>
        <v>สาขาที่ 4มิถุนายนจ่าย23.1</v>
      </c>
      <c r="K16" s="24" t="str">
        <f t="shared" si="9"/>
        <v>สาขาที่ 4กรกฎาคมจ่าย23.1</v>
      </c>
      <c r="L16" s="24" t="str">
        <f t="shared" si="10"/>
        <v>สาขาที่ 4สิงหาคมจ่าย23.1</v>
      </c>
      <c r="M16" s="24" t="str">
        <f t="shared" si="11"/>
        <v>สาขาที่ 4กันยายนจ่าย23.1</v>
      </c>
      <c r="N16" s="24" t="str">
        <f t="shared" si="12"/>
        <v>สาขาที่ 4จ่าย23.1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4"/>
        <v>0</v>
      </c>
      <c r="AI16" s="25"/>
    </row>
    <row r="17" spans="1:35" ht="24" x14ac:dyDescent="0.55000000000000004">
      <c r="A17" s="7"/>
      <c r="B17" s="24" t="str">
        <f t="shared" si="0"/>
        <v>สาขาที่ 4ตุลาคมจ่าย24</v>
      </c>
      <c r="C17" s="24" t="str">
        <f t="shared" si="1"/>
        <v>สาขาที่ 4พฤศจิกายนจ่าย24</v>
      </c>
      <c r="D17" s="24" t="str">
        <f t="shared" si="2"/>
        <v>สาขาที่ 4ธันวาคมจ่าย24</v>
      </c>
      <c r="E17" s="24" t="str">
        <f t="shared" si="3"/>
        <v>สาขาที่ 4มกราคมจ่าย24</v>
      </c>
      <c r="F17" s="24" t="str">
        <f t="shared" si="4"/>
        <v>สาขาที่ 4กุมภาพันธ์จ่าย24</v>
      </c>
      <c r="G17" s="24" t="str">
        <f t="shared" si="5"/>
        <v>สาขาที่ 4มีนาคมจ่าย24</v>
      </c>
      <c r="H17" s="24" t="str">
        <f t="shared" si="6"/>
        <v>สาขาที่ 4เมษายนจ่าย24</v>
      </c>
      <c r="I17" s="24" t="str">
        <f t="shared" si="7"/>
        <v>สาขาที่ 4พฤษภาคมจ่าย24</v>
      </c>
      <c r="J17" s="24" t="str">
        <f t="shared" si="8"/>
        <v>สาขาที่ 4มิถุนายนจ่าย24</v>
      </c>
      <c r="K17" s="24" t="str">
        <f t="shared" si="9"/>
        <v>สาขาที่ 4กรกฎาคมจ่าย24</v>
      </c>
      <c r="L17" s="24" t="str">
        <f t="shared" si="10"/>
        <v>สาขาที่ 4สิงหาคมจ่าย24</v>
      </c>
      <c r="M17" s="24" t="str">
        <f t="shared" si="11"/>
        <v>สาขาที่ 4กันยายนจ่าย24</v>
      </c>
      <c r="N17" s="24" t="str">
        <f t="shared" si="12"/>
        <v>สาขาที่ 4จ่าย24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4"/>
        <v>0</v>
      </c>
      <c r="AI17" s="25"/>
    </row>
    <row r="18" spans="1:35" ht="24" x14ac:dyDescent="0.55000000000000004">
      <c r="A18" s="7"/>
      <c r="B18" s="24" t="str">
        <f t="shared" si="0"/>
        <v>สาขาที่ 4ตุลาคมจ่าย24.1</v>
      </c>
      <c r="C18" s="24" t="str">
        <f t="shared" si="1"/>
        <v>สาขาที่ 4พฤศจิกายนจ่าย24.1</v>
      </c>
      <c r="D18" s="24" t="str">
        <f t="shared" si="2"/>
        <v>สาขาที่ 4ธันวาคมจ่าย24.1</v>
      </c>
      <c r="E18" s="24" t="str">
        <f t="shared" si="3"/>
        <v>สาขาที่ 4มกราคมจ่าย24.1</v>
      </c>
      <c r="F18" s="24" t="str">
        <f t="shared" si="4"/>
        <v>สาขาที่ 4กุมภาพันธ์จ่าย24.1</v>
      </c>
      <c r="G18" s="24" t="str">
        <f t="shared" si="5"/>
        <v>สาขาที่ 4มีนาคมจ่าย24.1</v>
      </c>
      <c r="H18" s="24" t="str">
        <f t="shared" si="6"/>
        <v>สาขาที่ 4เมษายนจ่าย24.1</v>
      </c>
      <c r="I18" s="24" t="str">
        <f t="shared" si="7"/>
        <v>สาขาที่ 4พฤษภาคมจ่าย24.1</v>
      </c>
      <c r="J18" s="24" t="str">
        <f t="shared" si="8"/>
        <v>สาขาที่ 4มิถุนายนจ่าย24.1</v>
      </c>
      <c r="K18" s="24" t="str">
        <f t="shared" si="9"/>
        <v>สาขาที่ 4กรกฎาคมจ่าย24.1</v>
      </c>
      <c r="L18" s="24" t="str">
        <f t="shared" si="10"/>
        <v>สาขาที่ 4สิงหาคมจ่าย24.1</v>
      </c>
      <c r="M18" s="24" t="str">
        <f t="shared" si="11"/>
        <v>สาขาที่ 4กันยายนจ่าย24.1</v>
      </c>
      <c r="N18" s="24" t="str">
        <f t="shared" si="12"/>
        <v>สาขาที่ 4จ่าย24.1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4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5">$A$3&amp;$B$5&amp;$B$6&amp;O20</f>
        <v>สาขาที่ 4ตุลาคมจ่าย31</v>
      </c>
      <c r="C20" s="24" t="str">
        <f t="shared" ref="C20:C28" si="16">$A$3&amp;$C$5&amp;$C$6&amp;O20</f>
        <v>สาขาที่ 4พฤศจิกายนจ่าย31</v>
      </c>
      <c r="D20" s="24" t="str">
        <f t="shared" ref="D20:D28" si="17">$A$3&amp;$D$5&amp;$D$6&amp;O20</f>
        <v>สาขาที่ 4ธันวาคมจ่าย31</v>
      </c>
      <c r="E20" s="24" t="str">
        <f t="shared" ref="E20:E28" si="18">$A$3&amp;$E$5&amp;$E$6&amp;O20</f>
        <v>สาขาที่ 4มกราคมจ่าย31</v>
      </c>
      <c r="F20" s="24" t="str">
        <f t="shared" ref="F20:F28" si="19">$A$3&amp;$F$5&amp;$F$6&amp;O20</f>
        <v>สาขาที่ 4กุมภาพันธ์จ่าย31</v>
      </c>
      <c r="G20" s="24" t="str">
        <f t="shared" ref="G20:G28" si="20">$A$3&amp;$G$5&amp;$G$6&amp;O20</f>
        <v>สาขาที่ 4มีนาคมจ่าย31</v>
      </c>
      <c r="H20" s="24" t="str">
        <f t="shared" ref="H20:H28" si="21">$A$3&amp;$H$5&amp;$H$6&amp;O20</f>
        <v>สาขาที่ 4เมษายนจ่าย31</v>
      </c>
      <c r="I20" s="24" t="str">
        <f t="shared" ref="I20:I28" si="22">$A$3&amp;$I$5&amp;$I$6&amp;O20</f>
        <v>สาขาที่ 4พฤษภาคมจ่าย31</v>
      </c>
      <c r="J20" s="24" t="str">
        <f t="shared" ref="J20:J28" si="23">$A$3&amp;$J$5&amp;$J$6&amp;O20</f>
        <v>สาขาที่ 4มิถุนายนจ่าย31</v>
      </c>
      <c r="K20" s="24" t="str">
        <f t="shared" ref="K20:K28" si="24">$A$3&amp;$K$5&amp;$K$6&amp;O20</f>
        <v>สาขาที่ 4กรกฎาคมจ่าย31</v>
      </c>
      <c r="L20" s="24" t="str">
        <f t="shared" ref="L20:L28" si="25">$A$3&amp;$L$5&amp;$L$6&amp;O20</f>
        <v>สาขาที่ 4สิงหาคมจ่าย31</v>
      </c>
      <c r="M20" s="24" t="str">
        <f t="shared" ref="M20:M28" si="26">$A$3&amp;$M$5&amp;$M$6&amp;O20</f>
        <v>สาขาที่ 4กันยายนจ่าย31</v>
      </c>
      <c r="N20" s="24" t="str">
        <f t="shared" ref="N20:N28" si="27">$A$3&amp;$N$6&amp;O20</f>
        <v>สาขาที่ 4จ่าย31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8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H28" si="29">Q20+AE20</f>
        <v>0</v>
      </c>
      <c r="AH20" s="68">
        <f t="shared" si="29"/>
        <v>0</v>
      </c>
      <c r="AI20" s="25"/>
    </row>
    <row r="21" spans="1:35" ht="24" x14ac:dyDescent="0.55000000000000004">
      <c r="A21" s="7"/>
      <c r="B21" s="24" t="str">
        <f t="shared" si="15"/>
        <v>สาขาที่ 4ตุลาคมจ่าย31.1</v>
      </c>
      <c r="C21" s="24" t="str">
        <f t="shared" si="16"/>
        <v>สาขาที่ 4พฤศจิกายนจ่าย31.1</v>
      </c>
      <c r="D21" s="24" t="str">
        <f t="shared" si="17"/>
        <v>สาขาที่ 4ธันวาคมจ่าย31.1</v>
      </c>
      <c r="E21" s="24" t="str">
        <f t="shared" si="18"/>
        <v>สาขาที่ 4มกราคมจ่าย31.1</v>
      </c>
      <c r="F21" s="24" t="str">
        <f t="shared" si="19"/>
        <v>สาขาที่ 4กุมภาพันธ์จ่าย31.1</v>
      </c>
      <c r="G21" s="24" t="str">
        <f t="shared" si="20"/>
        <v>สาขาที่ 4มีนาคมจ่าย31.1</v>
      </c>
      <c r="H21" s="24" t="str">
        <f t="shared" si="21"/>
        <v>สาขาที่ 4เมษายนจ่าย31.1</v>
      </c>
      <c r="I21" s="24" t="str">
        <f t="shared" si="22"/>
        <v>สาขาที่ 4พฤษภาคมจ่าย31.1</v>
      </c>
      <c r="J21" s="24" t="str">
        <f t="shared" si="23"/>
        <v>สาขาที่ 4มิถุนายนจ่าย31.1</v>
      </c>
      <c r="K21" s="24" t="str">
        <f t="shared" si="24"/>
        <v>สาขาที่ 4กรกฎาคมจ่าย31.1</v>
      </c>
      <c r="L21" s="24" t="str">
        <f t="shared" si="25"/>
        <v>สาขาที่ 4สิงหาคมจ่าย31.1</v>
      </c>
      <c r="M21" s="24" t="str">
        <f t="shared" si="26"/>
        <v>สาขาที่ 4กันยายนจ่าย31.1</v>
      </c>
      <c r="N21" s="24" t="str">
        <f t="shared" si="27"/>
        <v>สาขาที่ 4จ่าย31.1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8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29"/>
        <v>0</v>
      </c>
      <c r="AH21" s="68">
        <f t="shared" si="29"/>
        <v>0</v>
      </c>
      <c r="AI21" s="25"/>
    </row>
    <row r="22" spans="1:35" ht="24" x14ac:dyDescent="0.55000000000000004">
      <c r="A22" s="7"/>
      <c r="B22" s="24" t="str">
        <f t="shared" si="15"/>
        <v>สาขาที่ 4ตุลาคมจ่าย31.2</v>
      </c>
      <c r="C22" s="24" t="str">
        <f t="shared" si="16"/>
        <v>สาขาที่ 4พฤศจิกายนจ่าย31.2</v>
      </c>
      <c r="D22" s="24" t="str">
        <f t="shared" si="17"/>
        <v>สาขาที่ 4ธันวาคมจ่าย31.2</v>
      </c>
      <c r="E22" s="24" t="str">
        <f t="shared" si="18"/>
        <v>สาขาที่ 4มกราคมจ่าย31.2</v>
      </c>
      <c r="F22" s="24" t="str">
        <f t="shared" si="19"/>
        <v>สาขาที่ 4กุมภาพันธ์จ่าย31.2</v>
      </c>
      <c r="G22" s="24" t="str">
        <f t="shared" si="20"/>
        <v>สาขาที่ 4มีนาคมจ่าย31.2</v>
      </c>
      <c r="H22" s="24" t="str">
        <f t="shared" si="21"/>
        <v>สาขาที่ 4เมษายนจ่าย31.2</v>
      </c>
      <c r="I22" s="24" t="str">
        <f t="shared" si="22"/>
        <v>สาขาที่ 4พฤษภาคมจ่าย31.2</v>
      </c>
      <c r="J22" s="24" t="str">
        <f t="shared" si="23"/>
        <v>สาขาที่ 4มิถุนายนจ่าย31.2</v>
      </c>
      <c r="K22" s="24" t="str">
        <f t="shared" si="24"/>
        <v>สาขาที่ 4กรกฎาคมจ่าย31.2</v>
      </c>
      <c r="L22" s="24" t="str">
        <f t="shared" si="25"/>
        <v>สาขาที่ 4สิงหาคมจ่าย31.2</v>
      </c>
      <c r="M22" s="24" t="str">
        <f t="shared" si="26"/>
        <v>สาขาที่ 4กันยายนจ่าย31.2</v>
      </c>
      <c r="N22" s="24" t="str">
        <f t="shared" si="27"/>
        <v>สาขาที่ 4จ่าย31.2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8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29"/>
        <v>0</v>
      </c>
      <c r="AH22" s="68">
        <f t="shared" si="29"/>
        <v>0</v>
      </c>
      <c r="AI22" s="25"/>
    </row>
    <row r="23" spans="1:35" ht="24" x14ac:dyDescent="0.55000000000000004">
      <c r="A23" s="7"/>
      <c r="B23" s="24" t="str">
        <f t="shared" si="15"/>
        <v>สาขาที่ 4ตุลาคมจ่าย32</v>
      </c>
      <c r="C23" s="24" t="str">
        <f t="shared" si="16"/>
        <v>สาขาที่ 4พฤศจิกายนจ่าย32</v>
      </c>
      <c r="D23" s="24" t="str">
        <f t="shared" si="17"/>
        <v>สาขาที่ 4ธันวาคมจ่าย32</v>
      </c>
      <c r="E23" s="24" t="str">
        <f t="shared" si="18"/>
        <v>สาขาที่ 4มกราคมจ่าย32</v>
      </c>
      <c r="F23" s="24" t="str">
        <f t="shared" si="19"/>
        <v>สาขาที่ 4กุมภาพันธ์จ่าย32</v>
      </c>
      <c r="G23" s="24" t="str">
        <f t="shared" si="20"/>
        <v>สาขาที่ 4มีนาคมจ่าย32</v>
      </c>
      <c r="H23" s="24" t="str">
        <f t="shared" si="21"/>
        <v>สาขาที่ 4เมษายนจ่าย32</v>
      </c>
      <c r="I23" s="24" t="str">
        <f t="shared" si="22"/>
        <v>สาขาที่ 4พฤษภาคมจ่าย32</v>
      </c>
      <c r="J23" s="24" t="str">
        <f t="shared" si="23"/>
        <v>สาขาที่ 4มิถุนายนจ่าย32</v>
      </c>
      <c r="K23" s="24" t="str">
        <f t="shared" si="24"/>
        <v>สาขาที่ 4กรกฎาคมจ่าย32</v>
      </c>
      <c r="L23" s="24" t="str">
        <f t="shared" si="25"/>
        <v>สาขาที่ 4สิงหาคมจ่าย32</v>
      </c>
      <c r="M23" s="24" t="str">
        <f t="shared" si="26"/>
        <v>สาขาที่ 4กันยายนจ่าย32</v>
      </c>
      <c r="N23" s="24" t="str">
        <f t="shared" si="27"/>
        <v>สาขาที่ 4จ่าย32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8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29"/>
        <v>0</v>
      </c>
      <c r="AH23" s="68">
        <f t="shared" si="29"/>
        <v>0</v>
      </c>
      <c r="AI23" s="25"/>
    </row>
    <row r="24" spans="1:35" ht="24" x14ac:dyDescent="0.55000000000000004">
      <c r="A24" s="7"/>
      <c r="B24" s="24" t="str">
        <f t="shared" si="15"/>
        <v>สาขาที่ 4ตุลาคมจ่าย32.1</v>
      </c>
      <c r="C24" s="24" t="str">
        <f t="shared" si="16"/>
        <v>สาขาที่ 4พฤศจิกายนจ่าย32.1</v>
      </c>
      <c r="D24" s="24" t="str">
        <f t="shared" si="17"/>
        <v>สาขาที่ 4ธันวาคมจ่าย32.1</v>
      </c>
      <c r="E24" s="24" t="str">
        <f t="shared" si="18"/>
        <v>สาขาที่ 4มกราคมจ่าย32.1</v>
      </c>
      <c r="F24" s="24" t="str">
        <f t="shared" si="19"/>
        <v>สาขาที่ 4กุมภาพันธ์จ่าย32.1</v>
      </c>
      <c r="G24" s="24" t="str">
        <f t="shared" si="20"/>
        <v>สาขาที่ 4มีนาคมจ่าย32.1</v>
      </c>
      <c r="H24" s="24" t="str">
        <f t="shared" si="21"/>
        <v>สาขาที่ 4เมษายนจ่าย32.1</v>
      </c>
      <c r="I24" s="24" t="str">
        <f t="shared" si="22"/>
        <v>สาขาที่ 4พฤษภาคมจ่าย32.1</v>
      </c>
      <c r="J24" s="24" t="str">
        <f t="shared" si="23"/>
        <v>สาขาที่ 4มิถุนายนจ่าย32.1</v>
      </c>
      <c r="K24" s="24" t="str">
        <f t="shared" si="24"/>
        <v>สาขาที่ 4กรกฎาคมจ่าย32.1</v>
      </c>
      <c r="L24" s="24" t="str">
        <f t="shared" si="25"/>
        <v>สาขาที่ 4สิงหาคมจ่าย32.1</v>
      </c>
      <c r="M24" s="24" t="str">
        <f t="shared" si="26"/>
        <v>สาขาที่ 4กันยายนจ่าย32.1</v>
      </c>
      <c r="N24" s="24" t="str">
        <f t="shared" si="27"/>
        <v>สาขาที่ 4จ่าย32.1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8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29"/>
        <v>0</v>
      </c>
      <c r="AH24" s="68">
        <f t="shared" si="29"/>
        <v>0</v>
      </c>
      <c r="AI24" s="25"/>
    </row>
    <row r="25" spans="1:35" ht="24" x14ac:dyDescent="0.55000000000000004">
      <c r="A25" s="7"/>
      <c r="B25" s="24" t="str">
        <f t="shared" si="15"/>
        <v>สาขาที่ 4ตุลาคมจ่าย32.2</v>
      </c>
      <c r="C25" s="24" t="str">
        <f t="shared" si="16"/>
        <v>สาขาที่ 4พฤศจิกายนจ่าย32.2</v>
      </c>
      <c r="D25" s="24" t="str">
        <f t="shared" si="17"/>
        <v>สาขาที่ 4ธันวาคมจ่าย32.2</v>
      </c>
      <c r="E25" s="24" t="str">
        <f t="shared" si="18"/>
        <v>สาขาที่ 4มกราคมจ่าย32.2</v>
      </c>
      <c r="F25" s="24" t="str">
        <f t="shared" si="19"/>
        <v>สาขาที่ 4กุมภาพันธ์จ่าย32.2</v>
      </c>
      <c r="G25" s="24" t="str">
        <f t="shared" si="20"/>
        <v>สาขาที่ 4มีนาคมจ่าย32.2</v>
      </c>
      <c r="H25" s="24" t="str">
        <f t="shared" si="21"/>
        <v>สาขาที่ 4เมษายนจ่าย32.2</v>
      </c>
      <c r="I25" s="24" t="str">
        <f t="shared" si="22"/>
        <v>สาขาที่ 4พฤษภาคมจ่าย32.2</v>
      </c>
      <c r="J25" s="24" t="str">
        <f t="shared" si="23"/>
        <v>สาขาที่ 4มิถุนายนจ่าย32.2</v>
      </c>
      <c r="K25" s="24" t="str">
        <f t="shared" si="24"/>
        <v>สาขาที่ 4กรกฎาคมจ่าย32.2</v>
      </c>
      <c r="L25" s="24" t="str">
        <f t="shared" si="25"/>
        <v>สาขาที่ 4สิงหาคมจ่าย32.2</v>
      </c>
      <c r="M25" s="24" t="str">
        <f t="shared" si="26"/>
        <v>สาขาที่ 4กันยายนจ่าย32.2</v>
      </c>
      <c r="N25" s="24" t="str">
        <f t="shared" si="27"/>
        <v>สาขาที่ 4จ่าย32.2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8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29"/>
        <v>0</v>
      </c>
      <c r="AH25" s="68">
        <f t="shared" si="29"/>
        <v>0</v>
      </c>
      <c r="AI25" s="25"/>
    </row>
    <row r="26" spans="1:35" ht="24" x14ac:dyDescent="0.55000000000000004">
      <c r="A26" s="7"/>
      <c r="B26" s="24" t="str">
        <f t="shared" si="15"/>
        <v>สาขาที่ 4ตุลาคมจ่าย33</v>
      </c>
      <c r="C26" s="24" t="str">
        <f t="shared" si="16"/>
        <v>สาขาที่ 4พฤศจิกายนจ่าย33</v>
      </c>
      <c r="D26" s="24" t="str">
        <f t="shared" si="17"/>
        <v>สาขาที่ 4ธันวาคมจ่าย33</v>
      </c>
      <c r="E26" s="24" t="str">
        <f t="shared" si="18"/>
        <v>สาขาที่ 4มกราคมจ่าย33</v>
      </c>
      <c r="F26" s="24" t="str">
        <f t="shared" si="19"/>
        <v>สาขาที่ 4กุมภาพันธ์จ่าย33</v>
      </c>
      <c r="G26" s="24" t="str">
        <f t="shared" si="20"/>
        <v>สาขาที่ 4มีนาคมจ่าย33</v>
      </c>
      <c r="H26" s="24" t="str">
        <f t="shared" si="21"/>
        <v>สาขาที่ 4เมษายนจ่าย33</v>
      </c>
      <c r="I26" s="24" t="str">
        <f t="shared" si="22"/>
        <v>สาขาที่ 4พฤษภาคมจ่าย33</v>
      </c>
      <c r="J26" s="24" t="str">
        <f t="shared" si="23"/>
        <v>สาขาที่ 4มิถุนายนจ่าย33</v>
      </c>
      <c r="K26" s="24" t="str">
        <f t="shared" si="24"/>
        <v>สาขาที่ 4กรกฎาคมจ่าย33</v>
      </c>
      <c r="L26" s="24" t="str">
        <f t="shared" si="25"/>
        <v>สาขาที่ 4สิงหาคมจ่าย33</v>
      </c>
      <c r="M26" s="24" t="str">
        <f t="shared" si="26"/>
        <v>สาขาที่ 4กันยายนจ่าย33</v>
      </c>
      <c r="N26" s="24" t="str">
        <f t="shared" si="27"/>
        <v>สาขาที่ 4จ่าย33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8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29"/>
        <v>0</v>
      </c>
      <c r="AH26" s="68">
        <f t="shared" si="29"/>
        <v>0</v>
      </c>
      <c r="AI26" s="25"/>
    </row>
    <row r="27" spans="1:35" ht="24" x14ac:dyDescent="0.55000000000000004">
      <c r="A27" s="7"/>
      <c r="B27" s="24" t="str">
        <f t="shared" si="15"/>
        <v>สาขาที่ 4ตุลาคมจ่าย33.1</v>
      </c>
      <c r="C27" s="24" t="str">
        <f t="shared" si="16"/>
        <v>สาขาที่ 4พฤศจิกายนจ่าย33.1</v>
      </c>
      <c r="D27" s="24" t="str">
        <f t="shared" si="17"/>
        <v>สาขาที่ 4ธันวาคมจ่าย33.1</v>
      </c>
      <c r="E27" s="24" t="str">
        <f t="shared" si="18"/>
        <v>สาขาที่ 4มกราคมจ่าย33.1</v>
      </c>
      <c r="F27" s="24" t="str">
        <f t="shared" si="19"/>
        <v>สาขาที่ 4กุมภาพันธ์จ่าย33.1</v>
      </c>
      <c r="G27" s="24" t="str">
        <f t="shared" si="20"/>
        <v>สาขาที่ 4มีนาคมจ่าย33.1</v>
      </c>
      <c r="H27" s="24" t="str">
        <f t="shared" si="21"/>
        <v>สาขาที่ 4เมษายนจ่าย33.1</v>
      </c>
      <c r="I27" s="24" t="str">
        <f t="shared" si="22"/>
        <v>สาขาที่ 4พฤษภาคมจ่าย33.1</v>
      </c>
      <c r="J27" s="24" t="str">
        <f t="shared" si="23"/>
        <v>สาขาที่ 4มิถุนายนจ่าย33.1</v>
      </c>
      <c r="K27" s="24" t="str">
        <f t="shared" si="24"/>
        <v>สาขาที่ 4กรกฎาคมจ่าย33.1</v>
      </c>
      <c r="L27" s="24" t="str">
        <f t="shared" si="25"/>
        <v>สาขาที่ 4สิงหาคมจ่าย33.1</v>
      </c>
      <c r="M27" s="24" t="str">
        <f t="shared" si="26"/>
        <v>สาขาที่ 4กันยายนจ่าย33.1</v>
      </c>
      <c r="N27" s="24" t="str">
        <f t="shared" si="27"/>
        <v>สาขาที่ 4จ่าย33.1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8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29"/>
        <v>0</v>
      </c>
      <c r="AH27" s="68">
        <f t="shared" si="29"/>
        <v>0</v>
      </c>
      <c r="AI27" s="25"/>
    </row>
    <row r="28" spans="1:35" ht="24" x14ac:dyDescent="0.55000000000000004">
      <c r="A28" s="7"/>
      <c r="B28" s="24" t="str">
        <f t="shared" si="15"/>
        <v>สาขาที่ 4ตุลาคมจ่าย33.2</v>
      </c>
      <c r="C28" s="24" t="str">
        <f t="shared" si="16"/>
        <v>สาขาที่ 4พฤศจิกายนจ่าย33.2</v>
      </c>
      <c r="D28" s="24" t="str">
        <f t="shared" si="17"/>
        <v>สาขาที่ 4ธันวาคมจ่าย33.2</v>
      </c>
      <c r="E28" s="24" t="str">
        <f t="shared" si="18"/>
        <v>สาขาที่ 4มกราคมจ่าย33.2</v>
      </c>
      <c r="F28" s="24" t="str">
        <f t="shared" si="19"/>
        <v>สาขาที่ 4กุมภาพันธ์จ่าย33.2</v>
      </c>
      <c r="G28" s="24" t="str">
        <f t="shared" si="20"/>
        <v>สาขาที่ 4มีนาคมจ่าย33.2</v>
      </c>
      <c r="H28" s="24" t="str">
        <f t="shared" si="21"/>
        <v>สาขาที่ 4เมษายนจ่าย33.2</v>
      </c>
      <c r="I28" s="24" t="str">
        <f t="shared" si="22"/>
        <v>สาขาที่ 4พฤษภาคมจ่าย33.2</v>
      </c>
      <c r="J28" s="24" t="str">
        <f t="shared" si="23"/>
        <v>สาขาที่ 4มิถุนายนจ่าย33.2</v>
      </c>
      <c r="K28" s="24" t="str">
        <f t="shared" si="24"/>
        <v>สาขาที่ 4กรกฎาคมจ่าย33.2</v>
      </c>
      <c r="L28" s="24" t="str">
        <f t="shared" si="25"/>
        <v>สาขาที่ 4สิงหาคมจ่าย33.2</v>
      </c>
      <c r="M28" s="24" t="str">
        <f t="shared" si="26"/>
        <v>สาขาที่ 4กันยายนจ่าย33.2</v>
      </c>
      <c r="N28" s="24" t="str">
        <f t="shared" si="27"/>
        <v>สาขาที่ 4จ่าย33.2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8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29"/>
        <v>0</v>
      </c>
      <c r="AH28" s="68">
        <f t="shared" si="29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0">$A$3&amp;$B$5&amp;$B$6&amp;O30</f>
        <v>สาขาที่ 4ตุลาคมจ่าย41</v>
      </c>
      <c r="C30" s="24" t="str">
        <f t="shared" ref="C30:C35" si="31">$A$3&amp;$C$5&amp;$C$6&amp;O30</f>
        <v>สาขาที่ 4พฤศจิกายนจ่าย41</v>
      </c>
      <c r="D30" s="24" t="str">
        <f t="shared" ref="D30:D35" si="32">$A$3&amp;$D$5&amp;$D$6&amp;O30</f>
        <v>สาขาที่ 4ธันวาคมจ่าย41</v>
      </c>
      <c r="E30" s="24" t="str">
        <f t="shared" ref="E30:E35" si="33">$A$3&amp;$E$5&amp;$E$6&amp;O30</f>
        <v>สาขาที่ 4มกราคมจ่าย41</v>
      </c>
      <c r="F30" s="24" t="str">
        <f t="shared" ref="F30:F35" si="34">$A$3&amp;$F$5&amp;$F$6&amp;O30</f>
        <v>สาขาที่ 4กุมภาพันธ์จ่าย41</v>
      </c>
      <c r="G30" s="24" t="str">
        <f t="shared" ref="G30:G35" si="35">$A$3&amp;$G$5&amp;$G$6&amp;O30</f>
        <v>สาขาที่ 4มีนาคมจ่าย41</v>
      </c>
      <c r="H30" s="24" t="str">
        <f t="shared" ref="H30:H35" si="36">$A$3&amp;$H$5&amp;$H$6&amp;O30</f>
        <v>สาขาที่ 4เมษายนจ่าย41</v>
      </c>
      <c r="I30" s="24" t="str">
        <f t="shared" ref="I30:I35" si="37">$A$3&amp;$I$5&amp;$I$6&amp;O30</f>
        <v>สาขาที่ 4พฤษภาคมจ่าย41</v>
      </c>
      <c r="J30" s="24" t="str">
        <f t="shared" ref="J30:J35" si="38">$A$3&amp;$J$5&amp;$J$6&amp;O30</f>
        <v>สาขาที่ 4มิถุนายนจ่าย41</v>
      </c>
      <c r="K30" s="24" t="str">
        <f t="shared" ref="K30:K35" si="39">$A$3&amp;$K$5&amp;$K$6&amp;O30</f>
        <v>สาขาที่ 4กรกฎาคมจ่าย41</v>
      </c>
      <c r="L30" s="24" t="str">
        <f t="shared" ref="L30:L35" si="40">$A$3&amp;$L$5&amp;$L$6&amp;O30</f>
        <v>สาขาที่ 4สิงหาคมจ่าย41</v>
      </c>
      <c r="M30" s="24" t="str">
        <f t="shared" ref="M30:M35" si="41">$A$3&amp;$M$5&amp;$M$6&amp;O30</f>
        <v>สาขาที่ 4กันยายนจ่าย41</v>
      </c>
      <c r="N30" s="24" t="str">
        <f t="shared" ref="N30:N35" si="42">$A$3&amp;$N$6&amp;O30</f>
        <v>สาขาที่ 4จ่าย41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3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H35" si="44">Q30+AE30</f>
        <v>0</v>
      </c>
      <c r="AH30" s="68">
        <f t="shared" si="44"/>
        <v>0</v>
      </c>
      <c r="AI30" s="25"/>
    </row>
    <row r="31" spans="1:35" ht="24" x14ac:dyDescent="0.55000000000000004">
      <c r="A31" s="7"/>
      <c r="B31" s="24" t="str">
        <f t="shared" si="30"/>
        <v>สาขาที่ 4ตุลาคมจ่าย41.1</v>
      </c>
      <c r="C31" s="24" t="str">
        <f t="shared" si="31"/>
        <v>สาขาที่ 4พฤศจิกายนจ่าย41.1</v>
      </c>
      <c r="D31" s="24" t="str">
        <f t="shared" si="32"/>
        <v>สาขาที่ 4ธันวาคมจ่าย41.1</v>
      </c>
      <c r="E31" s="24" t="str">
        <f t="shared" si="33"/>
        <v>สาขาที่ 4มกราคมจ่าย41.1</v>
      </c>
      <c r="F31" s="24" t="str">
        <f t="shared" si="34"/>
        <v>สาขาที่ 4กุมภาพันธ์จ่าย41.1</v>
      </c>
      <c r="G31" s="24" t="str">
        <f t="shared" si="35"/>
        <v>สาขาที่ 4มีนาคมจ่าย41.1</v>
      </c>
      <c r="H31" s="24" t="str">
        <f t="shared" si="36"/>
        <v>สาขาที่ 4เมษายนจ่าย41.1</v>
      </c>
      <c r="I31" s="24" t="str">
        <f t="shared" si="37"/>
        <v>สาขาที่ 4พฤษภาคมจ่าย41.1</v>
      </c>
      <c r="J31" s="24" t="str">
        <f t="shared" si="38"/>
        <v>สาขาที่ 4มิถุนายนจ่าย41.1</v>
      </c>
      <c r="K31" s="24" t="str">
        <f t="shared" si="39"/>
        <v>สาขาที่ 4กรกฎาคมจ่าย41.1</v>
      </c>
      <c r="L31" s="24" t="str">
        <f t="shared" si="40"/>
        <v>สาขาที่ 4สิงหาคมจ่าย41.1</v>
      </c>
      <c r="M31" s="24" t="str">
        <f t="shared" si="41"/>
        <v>สาขาที่ 4กันยายนจ่าย41.1</v>
      </c>
      <c r="N31" s="24" t="str">
        <f t="shared" si="42"/>
        <v>สาขาที่ 4จ่าย41.1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3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4"/>
        <v>0</v>
      </c>
      <c r="AH31" s="68">
        <f t="shared" si="44"/>
        <v>0</v>
      </c>
      <c r="AI31" s="25"/>
    </row>
    <row r="32" spans="1:35" ht="24" x14ac:dyDescent="0.55000000000000004">
      <c r="A32" s="7"/>
      <c r="B32" s="24" t="str">
        <f t="shared" si="30"/>
        <v>สาขาที่ 4ตุลาคมจ่าย42</v>
      </c>
      <c r="C32" s="24" t="str">
        <f t="shared" si="31"/>
        <v>สาขาที่ 4พฤศจิกายนจ่าย42</v>
      </c>
      <c r="D32" s="24" t="str">
        <f t="shared" si="32"/>
        <v>สาขาที่ 4ธันวาคมจ่าย42</v>
      </c>
      <c r="E32" s="24" t="str">
        <f t="shared" si="33"/>
        <v>สาขาที่ 4มกราคมจ่าย42</v>
      </c>
      <c r="F32" s="24" t="str">
        <f t="shared" si="34"/>
        <v>สาขาที่ 4กุมภาพันธ์จ่าย42</v>
      </c>
      <c r="G32" s="24" t="str">
        <f t="shared" si="35"/>
        <v>สาขาที่ 4มีนาคมจ่าย42</v>
      </c>
      <c r="H32" s="24" t="str">
        <f t="shared" si="36"/>
        <v>สาขาที่ 4เมษายนจ่าย42</v>
      </c>
      <c r="I32" s="24" t="str">
        <f t="shared" si="37"/>
        <v>สาขาที่ 4พฤษภาคมจ่าย42</v>
      </c>
      <c r="J32" s="24" t="str">
        <f t="shared" si="38"/>
        <v>สาขาที่ 4มิถุนายนจ่าย42</v>
      </c>
      <c r="K32" s="24" t="str">
        <f t="shared" si="39"/>
        <v>สาขาที่ 4กรกฎาคมจ่าย42</v>
      </c>
      <c r="L32" s="24" t="str">
        <f t="shared" si="40"/>
        <v>สาขาที่ 4สิงหาคมจ่าย42</v>
      </c>
      <c r="M32" s="24" t="str">
        <f t="shared" si="41"/>
        <v>สาขาที่ 4กันยายนจ่าย42</v>
      </c>
      <c r="N32" s="24" t="str">
        <f t="shared" si="42"/>
        <v>สาขาที่ 4จ่าย42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3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4"/>
        <v>0</v>
      </c>
      <c r="AH32" s="68">
        <f t="shared" si="44"/>
        <v>0</v>
      </c>
      <c r="AI32" s="25"/>
    </row>
    <row r="33" spans="1:35" ht="24" x14ac:dyDescent="0.55000000000000004">
      <c r="A33" s="7"/>
      <c r="B33" s="24" t="str">
        <f t="shared" si="30"/>
        <v>สาขาที่ 4ตุลาคมจ่าย42.1</v>
      </c>
      <c r="C33" s="24" t="str">
        <f t="shared" si="31"/>
        <v>สาขาที่ 4พฤศจิกายนจ่าย42.1</v>
      </c>
      <c r="D33" s="24" t="str">
        <f t="shared" si="32"/>
        <v>สาขาที่ 4ธันวาคมจ่าย42.1</v>
      </c>
      <c r="E33" s="24" t="str">
        <f t="shared" si="33"/>
        <v>สาขาที่ 4มกราคมจ่าย42.1</v>
      </c>
      <c r="F33" s="24" t="str">
        <f t="shared" si="34"/>
        <v>สาขาที่ 4กุมภาพันธ์จ่าย42.1</v>
      </c>
      <c r="G33" s="24" t="str">
        <f t="shared" si="35"/>
        <v>สาขาที่ 4มีนาคมจ่าย42.1</v>
      </c>
      <c r="H33" s="24" t="str">
        <f t="shared" si="36"/>
        <v>สาขาที่ 4เมษายนจ่าย42.1</v>
      </c>
      <c r="I33" s="24" t="str">
        <f t="shared" si="37"/>
        <v>สาขาที่ 4พฤษภาคมจ่าย42.1</v>
      </c>
      <c r="J33" s="24" t="str">
        <f t="shared" si="38"/>
        <v>สาขาที่ 4มิถุนายนจ่าย42.1</v>
      </c>
      <c r="K33" s="24" t="str">
        <f t="shared" si="39"/>
        <v>สาขาที่ 4กรกฎาคมจ่าย42.1</v>
      </c>
      <c r="L33" s="24" t="str">
        <f t="shared" si="40"/>
        <v>สาขาที่ 4สิงหาคมจ่าย42.1</v>
      </c>
      <c r="M33" s="24" t="str">
        <f t="shared" si="41"/>
        <v>สาขาที่ 4กันยายนจ่าย42.1</v>
      </c>
      <c r="N33" s="24" t="str">
        <f t="shared" si="42"/>
        <v>สาขาที่ 4จ่าย42.1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3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4"/>
        <v>0</v>
      </c>
      <c r="AH33" s="68">
        <f t="shared" si="44"/>
        <v>0</v>
      </c>
      <c r="AI33" s="25"/>
    </row>
    <row r="34" spans="1:35" ht="24" x14ac:dyDescent="0.55000000000000004">
      <c r="A34" s="7"/>
      <c r="B34" s="24" t="str">
        <f t="shared" si="30"/>
        <v>สาขาที่ 4ตุลาคมจ่าย43</v>
      </c>
      <c r="C34" s="24" t="str">
        <f t="shared" si="31"/>
        <v>สาขาที่ 4พฤศจิกายนจ่าย43</v>
      </c>
      <c r="D34" s="24" t="str">
        <f t="shared" si="32"/>
        <v>สาขาที่ 4ธันวาคมจ่าย43</v>
      </c>
      <c r="E34" s="24" t="str">
        <f t="shared" si="33"/>
        <v>สาขาที่ 4มกราคมจ่าย43</v>
      </c>
      <c r="F34" s="24" t="str">
        <f t="shared" si="34"/>
        <v>สาขาที่ 4กุมภาพันธ์จ่าย43</v>
      </c>
      <c r="G34" s="24" t="str">
        <f t="shared" si="35"/>
        <v>สาขาที่ 4มีนาคมจ่าย43</v>
      </c>
      <c r="H34" s="24" t="str">
        <f t="shared" si="36"/>
        <v>สาขาที่ 4เมษายนจ่าย43</v>
      </c>
      <c r="I34" s="24" t="str">
        <f t="shared" si="37"/>
        <v>สาขาที่ 4พฤษภาคมจ่าย43</v>
      </c>
      <c r="J34" s="24" t="str">
        <f t="shared" si="38"/>
        <v>สาขาที่ 4มิถุนายนจ่าย43</v>
      </c>
      <c r="K34" s="24" t="str">
        <f t="shared" si="39"/>
        <v>สาขาที่ 4กรกฎาคมจ่าย43</v>
      </c>
      <c r="L34" s="24" t="str">
        <f t="shared" si="40"/>
        <v>สาขาที่ 4สิงหาคมจ่าย43</v>
      </c>
      <c r="M34" s="24" t="str">
        <f t="shared" si="41"/>
        <v>สาขาที่ 4กันยายนจ่าย43</v>
      </c>
      <c r="N34" s="24" t="str">
        <f t="shared" si="42"/>
        <v>สาขาที่ 4จ่าย43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3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4"/>
        <v>0</v>
      </c>
      <c r="AH34" s="68">
        <f t="shared" si="44"/>
        <v>0</v>
      </c>
      <c r="AI34" s="25"/>
    </row>
    <row r="35" spans="1:35" ht="24" x14ac:dyDescent="0.55000000000000004">
      <c r="A35" s="7"/>
      <c r="B35" s="24" t="str">
        <f t="shared" si="30"/>
        <v>สาขาที่ 4ตุลาคมจ่าย43.1</v>
      </c>
      <c r="C35" s="24" t="str">
        <f t="shared" si="31"/>
        <v>สาขาที่ 4พฤศจิกายนจ่าย43.1</v>
      </c>
      <c r="D35" s="24" t="str">
        <f t="shared" si="32"/>
        <v>สาขาที่ 4ธันวาคมจ่าย43.1</v>
      </c>
      <c r="E35" s="24" t="str">
        <f t="shared" si="33"/>
        <v>สาขาที่ 4มกราคมจ่าย43.1</v>
      </c>
      <c r="F35" s="24" t="str">
        <f t="shared" si="34"/>
        <v>สาขาที่ 4กุมภาพันธ์จ่าย43.1</v>
      </c>
      <c r="G35" s="24" t="str">
        <f t="shared" si="35"/>
        <v>สาขาที่ 4มีนาคมจ่าย43.1</v>
      </c>
      <c r="H35" s="24" t="str">
        <f t="shared" si="36"/>
        <v>สาขาที่ 4เมษายนจ่าย43.1</v>
      </c>
      <c r="I35" s="24" t="str">
        <f t="shared" si="37"/>
        <v>สาขาที่ 4พฤษภาคมจ่าย43.1</v>
      </c>
      <c r="J35" s="24" t="str">
        <f t="shared" si="38"/>
        <v>สาขาที่ 4มิถุนายนจ่าย43.1</v>
      </c>
      <c r="K35" s="24" t="str">
        <f t="shared" si="39"/>
        <v>สาขาที่ 4กรกฎาคมจ่าย43.1</v>
      </c>
      <c r="L35" s="24" t="str">
        <f t="shared" si="40"/>
        <v>สาขาที่ 4สิงหาคมจ่าย43.1</v>
      </c>
      <c r="M35" s="24" t="str">
        <f t="shared" si="41"/>
        <v>สาขาที่ 4กันยายนจ่าย43.1</v>
      </c>
      <c r="N35" s="24" t="str">
        <f t="shared" si="42"/>
        <v>สาขาที่ 4จ่าย43.1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3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4"/>
        <v>0</v>
      </c>
      <c r="AH35" s="68">
        <f t="shared" si="44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5">$A$3&amp;$B$5&amp;$B$6&amp;O37</f>
        <v>สาขาที่ 4ตุลาคมจ่าย51</v>
      </c>
      <c r="C37" s="24" t="str">
        <f t="shared" ref="C37:C48" si="46">$A$3&amp;$C$5&amp;$C$6&amp;O37</f>
        <v>สาขาที่ 4พฤศจิกายนจ่าย51</v>
      </c>
      <c r="D37" s="24" t="str">
        <f t="shared" ref="D37:D48" si="47">$A$3&amp;$D$5&amp;$D$6&amp;O37</f>
        <v>สาขาที่ 4ธันวาคมจ่าย51</v>
      </c>
      <c r="E37" s="24" t="str">
        <f t="shared" ref="E37:E48" si="48">$A$3&amp;$E$5&amp;$E$6&amp;O37</f>
        <v>สาขาที่ 4มกราคมจ่าย51</v>
      </c>
      <c r="F37" s="24" t="str">
        <f t="shared" ref="F37:F48" si="49">$A$3&amp;$F$5&amp;$F$6&amp;O37</f>
        <v>สาขาที่ 4กุมภาพันธ์จ่าย51</v>
      </c>
      <c r="G37" s="24" t="str">
        <f t="shared" ref="G37:G48" si="50">$A$3&amp;$G$5&amp;$G$6&amp;O37</f>
        <v>สาขาที่ 4มีนาคมจ่าย51</v>
      </c>
      <c r="H37" s="24" t="str">
        <f t="shared" ref="H37:H48" si="51">$A$3&amp;$H$5&amp;$H$6&amp;O37</f>
        <v>สาขาที่ 4เมษายนจ่าย51</v>
      </c>
      <c r="I37" s="24" t="str">
        <f t="shared" ref="I37:I48" si="52">$A$3&amp;$I$5&amp;$I$6&amp;O37</f>
        <v>สาขาที่ 4พฤษภาคมจ่าย51</v>
      </c>
      <c r="J37" s="24" t="str">
        <f t="shared" ref="J37:J48" si="53">$A$3&amp;$J$5&amp;$J$6&amp;O37</f>
        <v>สาขาที่ 4มิถุนายนจ่าย51</v>
      </c>
      <c r="K37" s="24" t="str">
        <f t="shared" ref="K37:K48" si="54">$A$3&amp;$K$5&amp;$K$6&amp;O37</f>
        <v>สาขาที่ 4กรกฎาคมจ่าย51</v>
      </c>
      <c r="L37" s="24" t="str">
        <f t="shared" ref="L37:L48" si="55">$A$3&amp;$L$5&amp;$L$6&amp;O37</f>
        <v>สาขาที่ 4สิงหาคมจ่าย51</v>
      </c>
      <c r="M37" s="24" t="str">
        <f t="shared" ref="M37:M48" si="56">$A$3&amp;$M$5&amp;$M$6&amp;O37</f>
        <v>สาขาที่ 4กันยายนจ่าย51</v>
      </c>
      <c r="N37" s="24" t="str">
        <f t="shared" ref="N37:N48" si="57">$A$3&amp;$N$6&amp;O37</f>
        <v>สาขาที่ 4จ่าย51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58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H48" si="59">Q37+AE37</f>
        <v>0</v>
      </c>
      <c r="AH37" s="68">
        <f t="shared" si="59"/>
        <v>0</v>
      </c>
      <c r="AI37" s="25"/>
    </row>
    <row r="38" spans="1:35" ht="24" x14ac:dyDescent="0.55000000000000004">
      <c r="A38" s="7"/>
      <c r="B38" s="24" t="str">
        <f t="shared" si="45"/>
        <v>สาขาที่ 4ตุลาคมจ่าย51.1</v>
      </c>
      <c r="C38" s="24" t="str">
        <f t="shared" si="46"/>
        <v>สาขาที่ 4พฤศจิกายนจ่าย51.1</v>
      </c>
      <c r="D38" s="24" t="str">
        <f t="shared" si="47"/>
        <v>สาขาที่ 4ธันวาคมจ่าย51.1</v>
      </c>
      <c r="E38" s="24" t="str">
        <f t="shared" si="48"/>
        <v>สาขาที่ 4มกราคมจ่าย51.1</v>
      </c>
      <c r="F38" s="24" t="str">
        <f t="shared" si="49"/>
        <v>สาขาที่ 4กุมภาพันธ์จ่าย51.1</v>
      </c>
      <c r="G38" s="24" t="str">
        <f t="shared" si="50"/>
        <v>สาขาที่ 4มีนาคมจ่าย51.1</v>
      </c>
      <c r="H38" s="24" t="str">
        <f t="shared" si="51"/>
        <v>สาขาที่ 4เมษายนจ่าย51.1</v>
      </c>
      <c r="I38" s="24" t="str">
        <f t="shared" si="52"/>
        <v>สาขาที่ 4พฤษภาคมจ่าย51.1</v>
      </c>
      <c r="J38" s="24" t="str">
        <f t="shared" si="53"/>
        <v>สาขาที่ 4มิถุนายนจ่าย51.1</v>
      </c>
      <c r="K38" s="24" t="str">
        <f t="shared" si="54"/>
        <v>สาขาที่ 4กรกฎาคมจ่าย51.1</v>
      </c>
      <c r="L38" s="24" t="str">
        <f t="shared" si="55"/>
        <v>สาขาที่ 4สิงหาคมจ่าย51.1</v>
      </c>
      <c r="M38" s="24" t="str">
        <f t="shared" si="56"/>
        <v>สาขาที่ 4กันยายนจ่าย51.1</v>
      </c>
      <c r="N38" s="24" t="str">
        <f t="shared" si="57"/>
        <v>สาขาที่ 4จ่าย51.1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58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59"/>
        <v>0</v>
      </c>
      <c r="AH38" s="68">
        <f t="shared" si="59"/>
        <v>0</v>
      </c>
      <c r="AI38" s="25"/>
    </row>
    <row r="39" spans="1:35" ht="24" x14ac:dyDescent="0.55000000000000004">
      <c r="A39" s="7"/>
      <c r="B39" s="24" t="str">
        <f t="shared" si="45"/>
        <v>สาขาที่ 4ตุลาคมจ่าย51.2</v>
      </c>
      <c r="C39" s="24" t="str">
        <f t="shared" si="46"/>
        <v>สาขาที่ 4พฤศจิกายนจ่าย51.2</v>
      </c>
      <c r="D39" s="24" t="str">
        <f t="shared" si="47"/>
        <v>สาขาที่ 4ธันวาคมจ่าย51.2</v>
      </c>
      <c r="E39" s="24" t="str">
        <f t="shared" si="48"/>
        <v>สาขาที่ 4มกราคมจ่าย51.2</v>
      </c>
      <c r="F39" s="24" t="str">
        <f t="shared" si="49"/>
        <v>สาขาที่ 4กุมภาพันธ์จ่าย51.2</v>
      </c>
      <c r="G39" s="24" t="str">
        <f t="shared" si="50"/>
        <v>สาขาที่ 4มีนาคมจ่าย51.2</v>
      </c>
      <c r="H39" s="24" t="str">
        <f t="shared" si="51"/>
        <v>สาขาที่ 4เมษายนจ่าย51.2</v>
      </c>
      <c r="I39" s="24" t="str">
        <f t="shared" si="52"/>
        <v>สาขาที่ 4พฤษภาคมจ่าย51.2</v>
      </c>
      <c r="J39" s="24" t="str">
        <f t="shared" si="53"/>
        <v>สาขาที่ 4มิถุนายนจ่าย51.2</v>
      </c>
      <c r="K39" s="24" t="str">
        <f t="shared" si="54"/>
        <v>สาขาที่ 4กรกฎาคมจ่าย51.2</v>
      </c>
      <c r="L39" s="24" t="str">
        <f t="shared" si="55"/>
        <v>สาขาที่ 4สิงหาคมจ่าย51.2</v>
      </c>
      <c r="M39" s="24" t="str">
        <f t="shared" si="56"/>
        <v>สาขาที่ 4กันยายนจ่าย51.2</v>
      </c>
      <c r="N39" s="24" t="str">
        <f t="shared" si="57"/>
        <v>สาขาที่ 4จ่าย51.2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58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59"/>
        <v>0</v>
      </c>
      <c r="AH39" s="68">
        <f t="shared" si="59"/>
        <v>0</v>
      </c>
      <c r="AI39" s="25"/>
    </row>
    <row r="40" spans="1:35" ht="24" x14ac:dyDescent="0.55000000000000004">
      <c r="A40" s="7"/>
      <c r="B40" s="24" t="str">
        <f t="shared" si="45"/>
        <v>สาขาที่ 4ตุลาคมจ่าย51</v>
      </c>
      <c r="C40" s="24" t="str">
        <f t="shared" si="46"/>
        <v>สาขาที่ 4พฤศจิกายนจ่าย51</v>
      </c>
      <c r="D40" s="24" t="str">
        <f t="shared" si="47"/>
        <v>สาขาที่ 4ธันวาคมจ่าย51</v>
      </c>
      <c r="E40" s="24" t="str">
        <f t="shared" si="48"/>
        <v>สาขาที่ 4มกราคมจ่าย51</v>
      </c>
      <c r="F40" s="24" t="str">
        <f t="shared" si="49"/>
        <v>สาขาที่ 4กุมภาพันธ์จ่าย51</v>
      </c>
      <c r="G40" s="24" t="str">
        <f t="shared" si="50"/>
        <v>สาขาที่ 4มีนาคมจ่าย51</v>
      </c>
      <c r="H40" s="24" t="str">
        <f t="shared" si="51"/>
        <v>สาขาที่ 4เมษายนจ่าย51</v>
      </c>
      <c r="I40" s="24" t="str">
        <f t="shared" si="52"/>
        <v>สาขาที่ 4พฤษภาคมจ่าย51</v>
      </c>
      <c r="J40" s="24" t="str">
        <f t="shared" si="53"/>
        <v>สาขาที่ 4มิถุนายนจ่าย51</v>
      </c>
      <c r="K40" s="24" t="str">
        <f t="shared" si="54"/>
        <v>สาขาที่ 4กรกฎาคมจ่าย51</v>
      </c>
      <c r="L40" s="24" t="str">
        <f t="shared" si="55"/>
        <v>สาขาที่ 4สิงหาคมจ่าย51</v>
      </c>
      <c r="M40" s="24" t="str">
        <f t="shared" si="56"/>
        <v>สาขาที่ 4กันยายนจ่าย51</v>
      </c>
      <c r="N40" s="24" t="str">
        <f t="shared" si="57"/>
        <v>สาขาที่ 4จ่าย51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58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59"/>
        <v>0</v>
      </c>
      <c r="AH40" s="68">
        <f t="shared" si="59"/>
        <v>0</v>
      </c>
      <c r="AI40" s="25"/>
    </row>
    <row r="41" spans="1:35" ht="24" x14ac:dyDescent="0.55000000000000004">
      <c r="A41" s="7"/>
      <c r="B41" s="24" t="str">
        <f t="shared" si="45"/>
        <v>สาขาที่ 4ตุลาคมจ่าย51.1</v>
      </c>
      <c r="C41" s="24" t="str">
        <f t="shared" si="46"/>
        <v>สาขาที่ 4พฤศจิกายนจ่าย51.1</v>
      </c>
      <c r="D41" s="24" t="str">
        <f t="shared" si="47"/>
        <v>สาขาที่ 4ธันวาคมจ่าย51.1</v>
      </c>
      <c r="E41" s="24" t="str">
        <f t="shared" si="48"/>
        <v>สาขาที่ 4มกราคมจ่าย51.1</v>
      </c>
      <c r="F41" s="24" t="str">
        <f t="shared" si="49"/>
        <v>สาขาที่ 4กุมภาพันธ์จ่าย51.1</v>
      </c>
      <c r="G41" s="24" t="str">
        <f t="shared" si="50"/>
        <v>สาขาที่ 4มีนาคมจ่าย51.1</v>
      </c>
      <c r="H41" s="24" t="str">
        <f t="shared" si="51"/>
        <v>สาขาที่ 4เมษายนจ่าย51.1</v>
      </c>
      <c r="I41" s="24" t="str">
        <f t="shared" si="52"/>
        <v>สาขาที่ 4พฤษภาคมจ่าย51.1</v>
      </c>
      <c r="J41" s="24" t="str">
        <f t="shared" si="53"/>
        <v>สาขาที่ 4มิถุนายนจ่าย51.1</v>
      </c>
      <c r="K41" s="24" t="str">
        <f t="shared" si="54"/>
        <v>สาขาที่ 4กรกฎาคมจ่าย51.1</v>
      </c>
      <c r="L41" s="24" t="str">
        <f t="shared" si="55"/>
        <v>สาขาที่ 4สิงหาคมจ่าย51.1</v>
      </c>
      <c r="M41" s="24" t="str">
        <f t="shared" si="56"/>
        <v>สาขาที่ 4กันยายนจ่าย51.1</v>
      </c>
      <c r="N41" s="24" t="str">
        <f t="shared" si="57"/>
        <v>สาขาที่ 4จ่าย51.1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58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59"/>
        <v>0</v>
      </c>
      <c r="AH41" s="68">
        <f t="shared" si="59"/>
        <v>0</v>
      </c>
      <c r="AI41" s="25"/>
    </row>
    <row r="42" spans="1:35" ht="24" x14ac:dyDescent="0.55000000000000004">
      <c r="A42" s="7"/>
      <c r="B42" s="24" t="str">
        <f t="shared" si="45"/>
        <v>สาขาที่ 4ตุลาคมจ่าย51.2</v>
      </c>
      <c r="C42" s="24" t="str">
        <f t="shared" si="46"/>
        <v>สาขาที่ 4พฤศจิกายนจ่าย51.2</v>
      </c>
      <c r="D42" s="24" t="str">
        <f t="shared" si="47"/>
        <v>สาขาที่ 4ธันวาคมจ่าย51.2</v>
      </c>
      <c r="E42" s="24" t="str">
        <f t="shared" si="48"/>
        <v>สาขาที่ 4มกราคมจ่าย51.2</v>
      </c>
      <c r="F42" s="24" t="str">
        <f t="shared" si="49"/>
        <v>สาขาที่ 4กุมภาพันธ์จ่าย51.2</v>
      </c>
      <c r="G42" s="24" t="str">
        <f t="shared" si="50"/>
        <v>สาขาที่ 4มีนาคมจ่าย51.2</v>
      </c>
      <c r="H42" s="24" t="str">
        <f t="shared" si="51"/>
        <v>สาขาที่ 4เมษายนจ่าย51.2</v>
      </c>
      <c r="I42" s="24" t="str">
        <f t="shared" si="52"/>
        <v>สาขาที่ 4พฤษภาคมจ่าย51.2</v>
      </c>
      <c r="J42" s="24" t="str">
        <f t="shared" si="53"/>
        <v>สาขาที่ 4มิถุนายนจ่าย51.2</v>
      </c>
      <c r="K42" s="24" t="str">
        <f t="shared" si="54"/>
        <v>สาขาที่ 4กรกฎาคมจ่าย51.2</v>
      </c>
      <c r="L42" s="24" t="str">
        <f t="shared" si="55"/>
        <v>สาขาที่ 4สิงหาคมจ่าย51.2</v>
      </c>
      <c r="M42" s="24" t="str">
        <f t="shared" si="56"/>
        <v>สาขาที่ 4กันยายนจ่าย51.2</v>
      </c>
      <c r="N42" s="24" t="str">
        <f t="shared" si="57"/>
        <v>สาขาที่ 4จ่าย51.2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58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59"/>
        <v>0</v>
      </c>
      <c r="AH42" s="68">
        <f t="shared" si="59"/>
        <v>0</v>
      </c>
      <c r="AI42" s="25"/>
    </row>
    <row r="43" spans="1:35" ht="24" x14ac:dyDescent="0.55000000000000004">
      <c r="A43" s="7"/>
      <c r="B43" s="24" t="str">
        <f t="shared" si="45"/>
        <v>สาขาที่ 4ตุลาคมจ่าย51</v>
      </c>
      <c r="C43" s="24" t="str">
        <f t="shared" si="46"/>
        <v>สาขาที่ 4พฤศจิกายนจ่าย51</v>
      </c>
      <c r="D43" s="24" t="str">
        <f t="shared" si="47"/>
        <v>สาขาที่ 4ธันวาคมจ่าย51</v>
      </c>
      <c r="E43" s="24" t="str">
        <f t="shared" si="48"/>
        <v>สาขาที่ 4มกราคมจ่าย51</v>
      </c>
      <c r="F43" s="24" t="str">
        <f t="shared" si="49"/>
        <v>สาขาที่ 4กุมภาพันธ์จ่าย51</v>
      </c>
      <c r="G43" s="24" t="str">
        <f t="shared" si="50"/>
        <v>สาขาที่ 4มีนาคมจ่าย51</v>
      </c>
      <c r="H43" s="24" t="str">
        <f t="shared" si="51"/>
        <v>สาขาที่ 4เมษายนจ่าย51</v>
      </c>
      <c r="I43" s="24" t="str">
        <f t="shared" si="52"/>
        <v>สาขาที่ 4พฤษภาคมจ่าย51</v>
      </c>
      <c r="J43" s="24" t="str">
        <f t="shared" si="53"/>
        <v>สาขาที่ 4มิถุนายนจ่าย51</v>
      </c>
      <c r="K43" s="24" t="str">
        <f t="shared" si="54"/>
        <v>สาขาที่ 4กรกฎาคมจ่าย51</v>
      </c>
      <c r="L43" s="24" t="str">
        <f t="shared" si="55"/>
        <v>สาขาที่ 4สิงหาคมจ่าย51</v>
      </c>
      <c r="M43" s="24" t="str">
        <f t="shared" si="56"/>
        <v>สาขาที่ 4กันยายนจ่าย51</v>
      </c>
      <c r="N43" s="24" t="str">
        <f t="shared" si="57"/>
        <v>สาขาที่ 4จ่าย51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58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59"/>
        <v>0</v>
      </c>
      <c r="AH43" s="68">
        <f t="shared" si="59"/>
        <v>0</v>
      </c>
      <c r="AI43" s="25"/>
    </row>
    <row r="44" spans="1:35" ht="24" x14ac:dyDescent="0.55000000000000004">
      <c r="A44" s="7"/>
      <c r="B44" s="24" t="str">
        <f t="shared" si="45"/>
        <v>สาขาที่ 4ตุลาคมจ่าย51.1</v>
      </c>
      <c r="C44" s="24" t="str">
        <f t="shared" si="46"/>
        <v>สาขาที่ 4พฤศจิกายนจ่าย51.1</v>
      </c>
      <c r="D44" s="24" t="str">
        <f t="shared" si="47"/>
        <v>สาขาที่ 4ธันวาคมจ่าย51.1</v>
      </c>
      <c r="E44" s="24" t="str">
        <f t="shared" si="48"/>
        <v>สาขาที่ 4มกราคมจ่าย51.1</v>
      </c>
      <c r="F44" s="24" t="str">
        <f t="shared" si="49"/>
        <v>สาขาที่ 4กุมภาพันธ์จ่าย51.1</v>
      </c>
      <c r="G44" s="24" t="str">
        <f t="shared" si="50"/>
        <v>สาขาที่ 4มีนาคมจ่าย51.1</v>
      </c>
      <c r="H44" s="24" t="str">
        <f t="shared" si="51"/>
        <v>สาขาที่ 4เมษายนจ่าย51.1</v>
      </c>
      <c r="I44" s="24" t="str">
        <f t="shared" si="52"/>
        <v>สาขาที่ 4พฤษภาคมจ่าย51.1</v>
      </c>
      <c r="J44" s="24" t="str">
        <f t="shared" si="53"/>
        <v>สาขาที่ 4มิถุนายนจ่าย51.1</v>
      </c>
      <c r="K44" s="24" t="str">
        <f t="shared" si="54"/>
        <v>สาขาที่ 4กรกฎาคมจ่าย51.1</v>
      </c>
      <c r="L44" s="24" t="str">
        <f t="shared" si="55"/>
        <v>สาขาที่ 4สิงหาคมจ่าย51.1</v>
      </c>
      <c r="M44" s="24" t="str">
        <f t="shared" si="56"/>
        <v>สาขาที่ 4กันยายนจ่าย51.1</v>
      </c>
      <c r="N44" s="24" t="str">
        <f t="shared" si="57"/>
        <v>สาขาที่ 4จ่าย51.1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58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59"/>
        <v>0</v>
      </c>
      <c r="AH44" s="68">
        <f t="shared" si="59"/>
        <v>0</v>
      </c>
      <c r="AI44" s="25"/>
    </row>
    <row r="45" spans="1:35" ht="24" x14ac:dyDescent="0.55000000000000004">
      <c r="A45" s="7"/>
      <c r="B45" s="24" t="str">
        <f t="shared" si="45"/>
        <v>สาขาที่ 4ตุลาคมจ่าย51.2</v>
      </c>
      <c r="C45" s="24" t="str">
        <f t="shared" si="46"/>
        <v>สาขาที่ 4พฤศจิกายนจ่าย51.2</v>
      </c>
      <c r="D45" s="24" t="str">
        <f t="shared" si="47"/>
        <v>สาขาที่ 4ธันวาคมจ่าย51.2</v>
      </c>
      <c r="E45" s="24" t="str">
        <f t="shared" si="48"/>
        <v>สาขาที่ 4มกราคมจ่าย51.2</v>
      </c>
      <c r="F45" s="24" t="str">
        <f t="shared" si="49"/>
        <v>สาขาที่ 4กุมภาพันธ์จ่าย51.2</v>
      </c>
      <c r="G45" s="24" t="str">
        <f t="shared" si="50"/>
        <v>สาขาที่ 4มีนาคมจ่าย51.2</v>
      </c>
      <c r="H45" s="24" t="str">
        <f t="shared" si="51"/>
        <v>สาขาที่ 4เมษายนจ่าย51.2</v>
      </c>
      <c r="I45" s="24" t="str">
        <f t="shared" si="52"/>
        <v>สาขาที่ 4พฤษภาคมจ่าย51.2</v>
      </c>
      <c r="J45" s="24" t="str">
        <f t="shared" si="53"/>
        <v>สาขาที่ 4มิถุนายนจ่าย51.2</v>
      </c>
      <c r="K45" s="24" t="str">
        <f t="shared" si="54"/>
        <v>สาขาที่ 4กรกฎาคมจ่าย51.2</v>
      </c>
      <c r="L45" s="24" t="str">
        <f t="shared" si="55"/>
        <v>สาขาที่ 4สิงหาคมจ่าย51.2</v>
      </c>
      <c r="M45" s="24" t="str">
        <f t="shared" si="56"/>
        <v>สาขาที่ 4กันยายนจ่าย51.2</v>
      </c>
      <c r="N45" s="24" t="str">
        <f t="shared" si="57"/>
        <v>สาขาที่ 4จ่าย51.2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58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59"/>
        <v>0</v>
      </c>
      <c r="AH45" s="68">
        <f t="shared" si="59"/>
        <v>0</v>
      </c>
      <c r="AI45" s="25"/>
    </row>
    <row r="46" spans="1:35" ht="24" x14ac:dyDescent="0.55000000000000004">
      <c r="A46" s="7"/>
      <c r="B46" s="24" t="str">
        <f t="shared" si="45"/>
        <v>สาขาที่ 4ตุลาคมจ่าย51</v>
      </c>
      <c r="C46" s="24" t="str">
        <f t="shared" si="46"/>
        <v>สาขาที่ 4พฤศจิกายนจ่าย51</v>
      </c>
      <c r="D46" s="24" t="str">
        <f t="shared" si="47"/>
        <v>สาขาที่ 4ธันวาคมจ่าย51</v>
      </c>
      <c r="E46" s="24" t="str">
        <f t="shared" si="48"/>
        <v>สาขาที่ 4มกราคมจ่าย51</v>
      </c>
      <c r="F46" s="24" t="str">
        <f t="shared" si="49"/>
        <v>สาขาที่ 4กุมภาพันธ์จ่าย51</v>
      </c>
      <c r="G46" s="24" t="str">
        <f t="shared" si="50"/>
        <v>สาขาที่ 4มีนาคมจ่าย51</v>
      </c>
      <c r="H46" s="24" t="str">
        <f t="shared" si="51"/>
        <v>สาขาที่ 4เมษายนจ่าย51</v>
      </c>
      <c r="I46" s="24" t="str">
        <f t="shared" si="52"/>
        <v>สาขาที่ 4พฤษภาคมจ่าย51</v>
      </c>
      <c r="J46" s="24" t="str">
        <f t="shared" si="53"/>
        <v>สาขาที่ 4มิถุนายนจ่าย51</v>
      </c>
      <c r="K46" s="24" t="str">
        <f t="shared" si="54"/>
        <v>สาขาที่ 4กรกฎาคมจ่าย51</v>
      </c>
      <c r="L46" s="24" t="str">
        <f t="shared" si="55"/>
        <v>สาขาที่ 4สิงหาคมจ่าย51</v>
      </c>
      <c r="M46" s="24" t="str">
        <f t="shared" si="56"/>
        <v>สาขาที่ 4กันยายนจ่าย51</v>
      </c>
      <c r="N46" s="24" t="str">
        <f t="shared" si="57"/>
        <v>สาขาที่ 4จ่าย51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58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59"/>
        <v>0</v>
      </c>
      <c r="AH46" s="68">
        <f t="shared" si="59"/>
        <v>0</v>
      </c>
      <c r="AI46" s="25"/>
    </row>
    <row r="47" spans="1:35" ht="24" x14ac:dyDescent="0.55000000000000004">
      <c r="A47" s="7"/>
      <c r="B47" s="24" t="str">
        <f t="shared" si="45"/>
        <v>สาขาที่ 4ตุลาคมจ่าย51.1</v>
      </c>
      <c r="C47" s="24" t="str">
        <f t="shared" si="46"/>
        <v>สาขาที่ 4พฤศจิกายนจ่าย51.1</v>
      </c>
      <c r="D47" s="24" t="str">
        <f t="shared" si="47"/>
        <v>สาขาที่ 4ธันวาคมจ่าย51.1</v>
      </c>
      <c r="E47" s="24" t="str">
        <f t="shared" si="48"/>
        <v>สาขาที่ 4มกราคมจ่าย51.1</v>
      </c>
      <c r="F47" s="24" t="str">
        <f t="shared" si="49"/>
        <v>สาขาที่ 4กุมภาพันธ์จ่าย51.1</v>
      </c>
      <c r="G47" s="24" t="str">
        <f t="shared" si="50"/>
        <v>สาขาที่ 4มีนาคมจ่าย51.1</v>
      </c>
      <c r="H47" s="24" t="str">
        <f t="shared" si="51"/>
        <v>สาขาที่ 4เมษายนจ่าย51.1</v>
      </c>
      <c r="I47" s="24" t="str">
        <f t="shared" si="52"/>
        <v>สาขาที่ 4พฤษภาคมจ่าย51.1</v>
      </c>
      <c r="J47" s="24" t="str">
        <f t="shared" si="53"/>
        <v>สาขาที่ 4มิถุนายนจ่าย51.1</v>
      </c>
      <c r="K47" s="24" t="str">
        <f t="shared" si="54"/>
        <v>สาขาที่ 4กรกฎาคมจ่าย51.1</v>
      </c>
      <c r="L47" s="24" t="str">
        <f t="shared" si="55"/>
        <v>สาขาที่ 4สิงหาคมจ่าย51.1</v>
      </c>
      <c r="M47" s="24" t="str">
        <f t="shared" si="56"/>
        <v>สาขาที่ 4กันยายนจ่าย51.1</v>
      </c>
      <c r="N47" s="24" t="str">
        <f t="shared" si="57"/>
        <v>สาขาที่ 4จ่าย51.1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58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59"/>
        <v>0</v>
      </c>
      <c r="AH47" s="68">
        <f t="shared" si="59"/>
        <v>0</v>
      </c>
      <c r="AI47" s="25"/>
    </row>
    <row r="48" spans="1:35" ht="24" x14ac:dyDescent="0.55000000000000004">
      <c r="A48" s="7"/>
      <c r="B48" s="24" t="str">
        <f t="shared" si="45"/>
        <v>สาขาที่ 4ตุลาคมจ่าย51.2</v>
      </c>
      <c r="C48" s="24" t="str">
        <f t="shared" si="46"/>
        <v>สาขาที่ 4พฤศจิกายนจ่าย51.2</v>
      </c>
      <c r="D48" s="24" t="str">
        <f t="shared" si="47"/>
        <v>สาขาที่ 4ธันวาคมจ่าย51.2</v>
      </c>
      <c r="E48" s="24" t="str">
        <f t="shared" si="48"/>
        <v>สาขาที่ 4มกราคมจ่าย51.2</v>
      </c>
      <c r="F48" s="24" t="str">
        <f t="shared" si="49"/>
        <v>สาขาที่ 4กุมภาพันธ์จ่าย51.2</v>
      </c>
      <c r="G48" s="24" t="str">
        <f t="shared" si="50"/>
        <v>สาขาที่ 4มีนาคมจ่าย51.2</v>
      </c>
      <c r="H48" s="24" t="str">
        <f t="shared" si="51"/>
        <v>สาขาที่ 4เมษายนจ่าย51.2</v>
      </c>
      <c r="I48" s="24" t="str">
        <f t="shared" si="52"/>
        <v>สาขาที่ 4พฤษภาคมจ่าย51.2</v>
      </c>
      <c r="J48" s="24" t="str">
        <f t="shared" si="53"/>
        <v>สาขาที่ 4มิถุนายนจ่าย51.2</v>
      </c>
      <c r="K48" s="24" t="str">
        <f t="shared" si="54"/>
        <v>สาขาที่ 4กรกฎาคมจ่าย51.2</v>
      </c>
      <c r="L48" s="24" t="str">
        <f t="shared" si="55"/>
        <v>สาขาที่ 4สิงหาคมจ่าย51.2</v>
      </c>
      <c r="M48" s="24" t="str">
        <f t="shared" si="56"/>
        <v>สาขาที่ 4กันยายนจ่าย51.2</v>
      </c>
      <c r="N48" s="24" t="str">
        <f t="shared" si="57"/>
        <v>สาขาที่ 4จ่าย51.2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58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59"/>
        <v>0</v>
      </c>
      <c r="AH48" s="68">
        <f t="shared" si="59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4ตุลาคมจ่าย61</v>
      </c>
      <c r="C50" s="24" t="str">
        <f>$A$3&amp;$C$5&amp;$C$6&amp;O50</f>
        <v>สาขาที่ 4พฤศจิกายนจ่าย61</v>
      </c>
      <c r="D50" s="24" t="str">
        <f>$A$3&amp;$D$5&amp;$D$6&amp;O50</f>
        <v>สาขาที่ 4ธันวาคมจ่าย61</v>
      </c>
      <c r="E50" s="24" t="str">
        <f>$A$3&amp;$E$5&amp;$E$6&amp;O50</f>
        <v>สาขาที่ 4มกราคมจ่าย61</v>
      </c>
      <c r="F50" s="24" t="str">
        <f>$A$3&amp;$F$5&amp;$F$6&amp;O50</f>
        <v>สาขาที่ 4กุมภาพันธ์จ่าย61</v>
      </c>
      <c r="G50" s="24" t="str">
        <f>$A$3&amp;$G$5&amp;$G$6&amp;O50</f>
        <v>สาขาที่ 4มีนาคมจ่าย61</v>
      </c>
      <c r="H50" s="24" t="str">
        <f>$A$3&amp;$H$5&amp;$H$6&amp;O50</f>
        <v>สาขาที่ 4เมษายนจ่าย61</v>
      </c>
      <c r="I50" s="24" t="str">
        <f>$A$3&amp;$I$5&amp;$I$6&amp;O50</f>
        <v>สาขาที่ 4พฤษภาคมจ่าย61</v>
      </c>
      <c r="J50" s="24" t="str">
        <f>$A$3&amp;$J$5&amp;$J$6&amp;O50</f>
        <v>สาขาที่ 4มิถุนายนจ่าย61</v>
      </c>
      <c r="K50" s="24" t="str">
        <f>$A$3&amp;$K$5&amp;$K$6&amp;O50</f>
        <v>สาขาที่ 4กรกฎาคมจ่าย61</v>
      </c>
      <c r="L50" s="24" t="str">
        <f>$A$3&amp;$L$5&amp;$L$6&amp;O50</f>
        <v>สาขาที่ 4สิงหาคมจ่าย61</v>
      </c>
      <c r="M50" s="24" t="str">
        <f>$A$3&amp;$M$5&amp;$M$6&amp;O50</f>
        <v>สาขาที่ 4กันยายนจ่าย61</v>
      </c>
      <c r="N50" s="24" t="str">
        <f t="shared" ref="N50:N54" si="60">$A$3&amp;$N$6&amp;O50</f>
        <v>สาขาที่ 4จ่าย61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1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H54" si="62">Q50+AE50</f>
        <v>0</v>
      </c>
      <c r="AH50" s="68">
        <f t="shared" si="62"/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4ตุลาคมจ่าย62</v>
      </c>
      <c r="C51" s="24" t="str">
        <f>$A$3&amp;$C$5&amp;$C$6&amp;O51</f>
        <v>สาขาที่ 4พฤศจิกายนจ่าย62</v>
      </c>
      <c r="D51" s="24" t="str">
        <f>$A$3&amp;$D$5&amp;$D$6&amp;O51</f>
        <v>สาขาที่ 4ธันวาคมจ่าย62</v>
      </c>
      <c r="E51" s="24" t="str">
        <f>$A$3&amp;$E$5&amp;$E$6&amp;O51</f>
        <v>สาขาที่ 4มกราคมจ่าย62</v>
      </c>
      <c r="F51" s="24" t="str">
        <f>$A$3&amp;$F$5&amp;$F$6&amp;O51</f>
        <v>สาขาที่ 4กุมภาพันธ์จ่าย62</v>
      </c>
      <c r="G51" s="24" t="str">
        <f>$A$3&amp;$G$5&amp;$G$6&amp;O51</f>
        <v>สาขาที่ 4มีนาคมจ่าย62</v>
      </c>
      <c r="H51" s="24" t="str">
        <f>$A$3&amp;$H$5&amp;$H$6&amp;O51</f>
        <v>สาขาที่ 4เมษายนจ่าย62</v>
      </c>
      <c r="I51" s="24" t="str">
        <f>$A$3&amp;$I$5&amp;$I$6&amp;O51</f>
        <v>สาขาที่ 4พฤษภาคมจ่าย62</v>
      </c>
      <c r="J51" s="24" t="str">
        <f>$A$3&amp;$J$5&amp;$J$6&amp;O51</f>
        <v>สาขาที่ 4มิถุนายนจ่าย62</v>
      </c>
      <c r="K51" s="24" t="str">
        <f>$A$3&amp;$K$5&amp;$K$6&amp;O51</f>
        <v>สาขาที่ 4กรกฎาคมจ่าย62</v>
      </c>
      <c r="L51" s="24" t="str">
        <f>$A$3&amp;$L$5&amp;$L$6&amp;O51</f>
        <v>สาขาที่ 4สิงหาคมจ่าย62</v>
      </c>
      <c r="M51" s="24" t="str">
        <f>$A$3&amp;$M$5&amp;$M$6&amp;O51</f>
        <v>สาขาที่ 4กันยายนจ่าย62</v>
      </c>
      <c r="N51" s="24" t="str">
        <f t="shared" si="60"/>
        <v>สาขาที่ 4จ่าย62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1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2"/>
        <v>0</v>
      </c>
      <c r="AH51" s="68">
        <f t="shared" si="62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4ตุลาคมจ่าย63</v>
      </c>
      <c r="C52" s="24" t="str">
        <f>$A$3&amp;$C$5&amp;$C$6&amp;O52</f>
        <v>สาขาที่ 4พฤศจิกายนจ่าย63</v>
      </c>
      <c r="D52" s="24" t="str">
        <f>$A$3&amp;$D$5&amp;$D$6&amp;O52</f>
        <v>สาขาที่ 4ธันวาคมจ่าย63</v>
      </c>
      <c r="E52" s="24" t="str">
        <f>$A$3&amp;$E$5&amp;$E$6&amp;O52</f>
        <v>สาขาที่ 4มกราคมจ่าย63</v>
      </c>
      <c r="F52" s="24" t="str">
        <f>$A$3&amp;$F$5&amp;$F$6&amp;O52</f>
        <v>สาขาที่ 4กุมภาพันธ์จ่าย63</v>
      </c>
      <c r="G52" s="24" t="str">
        <f>$A$3&amp;$G$5&amp;$G$6&amp;O52</f>
        <v>สาขาที่ 4มีนาคมจ่าย63</v>
      </c>
      <c r="H52" s="24" t="str">
        <f>$A$3&amp;$H$5&amp;$H$6&amp;O52</f>
        <v>สาขาที่ 4เมษายนจ่าย63</v>
      </c>
      <c r="I52" s="24" t="str">
        <f>$A$3&amp;$I$5&amp;$I$6&amp;O52</f>
        <v>สาขาที่ 4พฤษภาคมจ่าย63</v>
      </c>
      <c r="J52" s="24" t="str">
        <f>$A$3&amp;$J$5&amp;$J$6&amp;O52</f>
        <v>สาขาที่ 4มิถุนายนจ่าย63</v>
      </c>
      <c r="K52" s="24" t="str">
        <f>$A$3&amp;$K$5&amp;$K$6&amp;O52</f>
        <v>สาขาที่ 4กรกฎาคมจ่าย63</v>
      </c>
      <c r="L52" s="24" t="str">
        <f>$A$3&amp;$L$5&amp;$L$6&amp;O52</f>
        <v>สาขาที่ 4สิงหาคมจ่าย63</v>
      </c>
      <c r="M52" s="24" t="str">
        <f>$A$3&amp;$M$5&amp;$M$6&amp;O52</f>
        <v>สาขาที่ 4กันยายนจ่าย63</v>
      </c>
      <c r="N52" s="24" t="str">
        <f t="shared" si="60"/>
        <v>สาขาที่ 4จ่าย63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1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2"/>
        <v>0</v>
      </c>
      <c r="AH52" s="68">
        <f t="shared" si="62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4ตุลาคมจ่าย64</v>
      </c>
      <c r="C53" s="24" t="str">
        <f>$A$3&amp;$C$5&amp;$C$6&amp;O53</f>
        <v>สาขาที่ 4พฤศจิกายนจ่าย64</v>
      </c>
      <c r="D53" s="24" t="str">
        <f>$A$3&amp;$D$5&amp;$D$6&amp;O53</f>
        <v>สาขาที่ 4ธันวาคมจ่าย64</v>
      </c>
      <c r="E53" s="24" t="str">
        <f>$A$3&amp;$E$5&amp;$E$6&amp;O53</f>
        <v>สาขาที่ 4มกราคมจ่าย64</v>
      </c>
      <c r="F53" s="24" t="str">
        <f>$A$3&amp;$F$5&amp;$F$6&amp;O53</f>
        <v>สาขาที่ 4กุมภาพันธ์จ่าย64</v>
      </c>
      <c r="G53" s="24" t="str">
        <f>$A$3&amp;$G$5&amp;$G$6&amp;O53</f>
        <v>สาขาที่ 4มีนาคมจ่าย64</v>
      </c>
      <c r="H53" s="24" t="str">
        <f>$A$3&amp;$H$5&amp;$H$6&amp;O53</f>
        <v>สาขาที่ 4เมษายนจ่าย64</v>
      </c>
      <c r="I53" s="24" t="str">
        <f>$A$3&amp;$I$5&amp;$I$6&amp;O53</f>
        <v>สาขาที่ 4พฤษภาคมจ่าย64</v>
      </c>
      <c r="J53" s="24" t="str">
        <f>$A$3&amp;$J$5&amp;$J$6&amp;O53</f>
        <v>สาขาที่ 4มิถุนายนจ่าย64</v>
      </c>
      <c r="K53" s="24" t="str">
        <f>$A$3&amp;$K$5&amp;$K$6&amp;O53</f>
        <v>สาขาที่ 4กรกฎาคมจ่าย64</v>
      </c>
      <c r="L53" s="24" t="str">
        <f>$A$3&amp;$L$5&amp;$L$6&amp;O53</f>
        <v>สาขาที่ 4สิงหาคมจ่าย64</v>
      </c>
      <c r="M53" s="24" t="str">
        <f>$A$3&amp;$M$5&amp;$M$6&amp;O53</f>
        <v>สาขาที่ 4กันยายนจ่าย64</v>
      </c>
      <c r="N53" s="24" t="str">
        <f t="shared" si="60"/>
        <v>สาขาที่ 4จ่าย64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1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2"/>
        <v>0</v>
      </c>
      <c r="AH53" s="68">
        <f t="shared" si="62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4ตุลาคมจ่าย65</v>
      </c>
      <c r="C54" s="24" t="str">
        <f>$A$3&amp;$C$5&amp;$C$6&amp;O54</f>
        <v>สาขาที่ 4พฤศจิกายนจ่าย65</v>
      </c>
      <c r="D54" s="24" t="str">
        <f>$A$3&amp;$D$5&amp;$D$6&amp;O54</f>
        <v>สาขาที่ 4ธันวาคมจ่าย65</v>
      </c>
      <c r="E54" s="24" t="str">
        <f>$A$3&amp;$E$5&amp;$E$6&amp;O54</f>
        <v>สาขาที่ 4มกราคมจ่าย65</v>
      </c>
      <c r="F54" s="24" t="str">
        <f>$A$3&amp;$F$5&amp;$F$6&amp;O54</f>
        <v>สาขาที่ 4กุมภาพันธ์จ่าย65</v>
      </c>
      <c r="G54" s="24" t="str">
        <f>$A$3&amp;$G$5&amp;$G$6&amp;O54</f>
        <v>สาขาที่ 4มีนาคมจ่าย65</v>
      </c>
      <c r="H54" s="24" t="str">
        <f>$A$3&amp;$H$5&amp;$H$6&amp;O54</f>
        <v>สาขาที่ 4เมษายนจ่าย65</v>
      </c>
      <c r="I54" s="24" t="str">
        <f>$A$3&amp;$I$5&amp;$I$6&amp;O54</f>
        <v>สาขาที่ 4พฤษภาคมจ่าย65</v>
      </c>
      <c r="J54" s="24" t="str">
        <f>$A$3&amp;$J$5&amp;$J$6&amp;O54</f>
        <v>สาขาที่ 4มิถุนายนจ่าย65</v>
      </c>
      <c r="K54" s="24" t="str">
        <f>$A$3&amp;$K$5&amp;$K$6&amp;O54</f>
        <v>สาขาที่ 4กรกฎาคมจ่าย65</v>
      </c>
      <c r="L54" s="24" t="str">
        <f>$A$3&amp;$L$5&amp;$L$6&amp;O54</f>
        <v>สาขาที่ 4สิงหาคมจ่าย65</v>
      </c>
      <c r="M54" s="24" t="str">
        <f>$A$3&amp;$M$5&amp;$M$6&amp;O54</f>
        <v>สาขาที่ 4กันยายนจ่าย65</v>
      </c>
      <c r="N54" s="24" t="str">
        <f t="shared" si="60"/>
        <v>สาขาที่ 4จ่าย65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1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2"/>
        <v>0</v>
      </c>
      <c r="AH54" s="68">
        <f t="shared" si="62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4ตุลาคมจ่าย71</v>
      </c>
      <c r="C56" s="24" t="str">
        <f>$A$3&amp;$C$5&amp;$C$6&amp;O56</f>
        <v>สาขาที่ 4พฤศจิกายนจ่าย71</v>
      </c>
      <c r="D56" s="24" t="str">
        <f>$A$3&amp;$D$5&amp;$D$6&amp;O56</f>
        <v>สาขาที่ 4ธันวาคมจ่าย71</v>
      </c>
      <c r="E56" s="24" t="str">
        <f>$A$3&amp;$E$5&amp;$E$6&amp;O56</f>
        <v>สาขาที่ 4มกราคมจ่าย71</v>
      </c>
      <c r="F56" s="24" t="str">
        <f>$A$3&amp;$F$5&amp;$F$6&amp;O56</f>
        <v>สาขาที่ 4กุมภาพันธ์จ่าย71</v>
      </c>
      <c r="G56" s="24" t="str">
        <f>$A$3&amp;$G$5&amp;$G$6&amp;O56</f>
        <v>สาขาที่ 4มีนาคมจ่าย71</v>
      </c>
      <c r="H56" s="24" t="str">
        <f>$A$3&amp;$H$5&amp;$H$6&amp;O56</f>
        <v>สาขาที่ 4เมษายนจ่าย71</v>
      </c>
      <c r="I56" s="24" t="str">
        <f>$A$3&amp;$I$5&amp;$I$6&amp;O56</f>
        <v>สาขาที่ 4พฤษภาคมจ่าย71</v>
      </c>
      <c r="J56" s="24" t="str">
        <f>$A$3&amp;$J$5&amp;$J$6&amp;O56</f>
        <v>สาขาที่ 4มิถุนายนจ่าย71</v>
      </c>
      <c r="K56" s="24" t="str">
        <f>$A$3&amp;$K$5&amp;$K$6&amp;O56</f>
        <v>สาขาที่ 4กรกฎาคมจ่าย71</v>
      </c>
      <c r="L56" s="24" t="str">
        <f>$A$3&amp;$L$5&amp;$L$6&amp;O56</f>
        <v>สาขาที่ 4สิงหาคมจ่าย71</v>
      </c>
      <c r="M56" s="24" t="str">
        <f>$A$3&amp;$M$5&amp;$M$6&amp;O56</f>
        <v>สาขาที่ 4กันยายนจ่าย71</v>
      </c>
      <c r="N56" s="24" t="str">
        <f>$A$3&amp;$N$6&amp;O56</f>
        <v>สาขาที่ 4จ่าย71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4ตุลาคมจ่าย81</v>
      </c>
      <c r="C58" s="24" t="str">
        <f>$A$3&amp;$C$5&amp;$C$6&amp;O58</f>
        <v>สาขาที่ 4พฤศจิกายนจ่าย81</v>
      </c>
      <c r="D58" s="24" t="str">
        <f>$A$3&amp;$D$5&amp;$D$6&amp;O58</f>
        <v>สาขาที่ 4ธันวาคมจ่าย81</v>
      </c>
      <c r="E58" s="24" t="str">
        <f>$A$3&amp;$E$5&amp;$E$6&amp;O58</f>
        <v>สาขาที่ 4มกราคมจ่าย81</v>
      </c>
      <c r="F58" s="24" t="str">
        <f>$A$3&amp;$F$5&amp;$F$6&amp;O58</f>
        <v>สาขาที่ 4กุมภาพันธ์จ่าย81</v>
      </c>
      <c r="G58" s="24" t="str">
        <f>$A$3&amp;$G$5&amp;$G$6&amp;O58</f>
        <v>สาขาที่ 4มีนาคมจ่าย81</v>
      </c>
      <c r="H58" s="24" t="str">
        <f>$A$3&amp;$H$5&amp;$H$6&amp;O58</f>
        <v>สาขาที่ 4เมษายนจ่าย81</v>
      </c>
      <c r="I58" s="24" t="str">
        <f>$A$3&amp;$I$5&amp;$I$6&amp;O58</f>
        <v>สาขาที่ 4พฤษภาคมจ่าย81</v>
      </c>
      <c r="J58" s="24" t="str">
        <f>$A$3&amp;$J$5&amp;$J$6&amp;O58</f>
        <v>สาขาที่ 4มิถุนายนจ่าย81</v>
      </c>
      <c r="K58" s="24" t="str">
        <f>$A$3&amp;$K$5&amp;$K$6&amp;O58</f>
        <v>สาขาที่ 4กรกฎาคมจ่าย81</v>
      </c>
      <c r="L58" s="24" t="str">
        <f>$A$3&amp;$L$5&amp;$L$6&amp;O58</f>
        <v>สาขาที่ 4สิงหาคมจ่าย81</v>
      </c>
      <c r="M58" s="24" t="str">
        <f>$A$3&amp;$M$5&amp;$M$6&amp;O58</f>
        <v>สาขาที่ 4กันยายนจ่าย81</v>
      </c>
      <c r="N58" s="24" t="str">
        <f t="shared" ref="N58:N61" si="63">$A$3&amp;$N$6&amp;O58</f>
        <v>สาขาที่ 4จ่าย81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4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H61" si="65">Q58+AE58</f>
        <v>0</v>
      </c>
      <c r="AH58" s="68">
        <f t="shared" si="65"/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4ตุลาคมจ่าย82</v>
      </c>
      <c r="C59" s="24" t="str">
        <f>$A$3&amp;$C$5&amp;$C$6&amp;O59</f>
        <v>สาขาที่ 4พฤศจิกายนจ่าย82</v>
      </c>
      <c r="D59" s="24" t="str">
        <f>$A$3&amp;$D$5&amp;$D$6&amp;O59</f>
        <v>สาขาที่ 4ธันวาคมจ่าย82</v>
      </c>
      <c r="E59" s="24" t="str">
        <f>$A$3&amp;$E$5&amp;$E$6&amp;O59</f>
        <v>สาขาที่ 4มกราคมจ่าย82</v>
      </c>
      <c r="F59" s="24" t="str">
        <f>$A$3&amp;$F$5&amp;$F$6&amp;O59</f>
        <v>สาขาที่ 4กุมภาพันธ์จ่าย82</v>
      </c>
      <c r="G59" s="24" t="str">
        <f>$A$3&amp;$G$5&amp;$G$6&amp;O59</f>
        <v>สาขาที่ 4มีนาคมจ่าย82</v>
      </c>
      <c r="H59" s="24" t="str">
        <f>$A$3&amp;$H$5&amp;$H$6&amp;O59</f>
        <v>สาขาที่ 4เมษายนจ่าย82</v>
      </c>
      <c r="I59" s="24" t="str">
        <f>$A$3&amp;$I$5&amp;$I$6&amp;O59</f>
        <v>สาขาที่ 4พฤษภาคมจ่าย82</v>
      </c>
      <c r="J59" s="24" t="str">
        <f>$A$3&amp;$J$5&amp;$J$6&amp;O59</f>
        <v>สาขาที่ 4มิถุนายนจ่าย82</v>
      </c>
      <c r="K59" s="24" t="str">
        <f>$A$3&amp;$K$5&amp;$K$6&amp;O59</f>
        <v>สาขาที่ 4กรกฎาคมจ่าย82</v>
      </c>
      <c r="L59" s="24" t="str">
        <f>$A$3&amp;$L$5&amp;$L$6&amp;O59</f>
        <v>สาขาที่ 4สิงหาคมจ่าย82</v>
      </c>
      <c r="M59" s="24" t="str">
        <f>$A$3&amp;$M$5&amp;$M$6&amp;O59</f>
        <v>สาขาที่ 4กันยายนจ่าย82</v>
      </c>
      <c r="N59" s="24" t="str">
        <f t="shared" si="63"/>
        <v>สาขาที่ 4จ่าย82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4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65"/>
        <v>0</v>
      </c>
      <c r="AH59" s="68">
        <f t="shared" si="65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4ตุลาคมจ่าย83</v>
      </c>
      <c r="C60" s="24" t="str">
        <f>$A$3&amp;$C$5&amp;$C$6&amp;O60</f>
        <v>สาขาที่ 4พฤศจิกายนจ่าย83</v>
      </c>
      <c r="D60" s="24" t="str">
        <f>$A$3&amp;$D$5&amp;$D$6&amp;O60</f>
        <v>สาขาที่ 4ธันวาคมจ่าย83</v>
      </c>
      <c r="E60" s="24" t="str">
        <f>$A$3&amp;$E$5&amp;$E$6&amp;O60</f>
        <v>สาขาที่ 4มกราคมจ่าย83</v>
      </c>
      <c r="F60" s="24" t="str">
        <f>$A$3&amp;$F$5&amp;$F$6&amp;O60</f>
        <v>สาขาที่ 4กุมภาพันธ์จ่าย83</v>
      </c>
      <c r="G60" s="24" t="str">
        <f>$A$3&amp;$G$5&amp;$G$6&amp;O60</f>
        <v>สาขาที่ 4มีนาคมจ่าย83</v>
      </c>
      <c r="H60" s="24" t="str">
        <f>$A$3&amp;$H$5&amp;$H$6&amp;O60</f>
        <v>สาขาที่ 4เมษายนจ่าย83</v>
      </c>
      <c r="I60" s="24" t="str">
        <f>$A$3&amp;$I$5&amp;$I$6&amp;O60</f>
        <v>สาขาที่ 4พฤษภาคมจ่าย83</v>
      </c>
      <c r="J60" s="24" t="str">
        <f>$A$3&amp;$J$5&amp;$J$6&amp;O60</f>
        <v>สาขาที่ 4มิถุนายนจ่าย83</v>
      </c>
      <c r="K60" s="24" t="str">
        <f>$A$3&amp;$K$5&amp;$K$6&amp;O60</f>
        <v>สาขาที่ 4กรกฎาคมจ่าย83</v>
      </c>
      <c r="L60" s="24" t="str">
        <f>$A$3&amp;$L$5&amp;$L$6&amp;O60</f>
        <v>สาขาที่ 4สิงหาคมจ่าย83</v>
      </c>
      <c r="M60" s="24" t="str">
        <f>$A$3&amp;$M$5&amp;$M$6&amp;O60</f>
        <v>สาขาที่ 4กันยายนจ่าย83</v>
      </c>
      <c r="N60" s="24" t="str">
        <f t="shared" si="63"/>
        <v>สาขาที่ 4จ่าย83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4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65"/>
        <v>0</v>
      </c>
      <c r="AH60" s="68">
        <f t="shared" si="65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4ตุลาคมจ่าย84</v>
      </c>
      <c r="C61" s="24" t="str">
        <f>$A$3&amp;$C$5&amp;$C$6&amp;O61</f>
        <v>สาขาที่ 4พฤศจิกายนจ่าย84</v>
      </c>
      <c r="D61" s="24" t="str">
        <f>$A$3&amp;$D$5&amp;$D$6&amp;O61</f>
        <v>สาขาที่ 4ธันวาคมจ่าย84</v>
      </c>
      <c r="E61" s="24" t="str">
        <f>$A$3&amp;$E$5&amp;$E$6&amp;O61</f>
        <v>สาขาที่ 4มกราคมจ่าย84</v>
      </c>
      <c r="F61" s="24" t="str">
        <f>$A$3&amp;$F$5&amp;$F$6&amp;O61</f>
        <v>สาขาที่ 4กุมภาพันธ์จ่าย84</v>
      </c>
      <c r="G61" s="24" t="str">
        <f>$A$3&amp;$G$5&amp;$G$6&amp;O61</f>
        <v>สาขาที่ 4มีนาคมจ่าย84</v>
      </c>
      <c r="H61" s="24" t="str">
        <f>$A$3&amp;$H$5&amp;$H$6&amp;O61</f>
        <v>สาขาที่ 4เมษายนจ่าย84</v>
      </c>
      <c r="I61" s="24" t="str">
        <f>$A$3&amp;$I$5&amp;$I$6&amp;O61</f>
        <v>สาขาที่ 4พฤษภาคมจ่าย84</v>
      </c>
      <c r="J61" s="24" t="str">
        <f>$A$3&amp;$J$5&amp;$J$6&amp;O61</f>
        <v>สาขาที่ 4มิถุนายนจ่าย84</v>
      </c>
      <c r="K61" s="24" t="str">
        <f>$A$3&amp;$K$5&amp;$K$6&amp;O61</f>
        <v>สาขาที่ 4กรกฎาคมจ่าย84</v>
      </c>
      <c r="L61" s="24" t="str">
        <f>$A$3&amp;$L$5&amp;$L$6&amp;O61</f>
        <v>สาขาที่ 4สิงหาคมจ่าย84</v>
      </c>
      <c r="M61" s="24" t="str">
        <f>$A$3&amp;$M$5&amp;$M$6&amp;O61</f>
        <v>สาขาที่ 4กันยายนจ่าย84</v>
      </c>
      <c r="N61" s="24" t="str">
        <f t="shared" si="63"/>
        <v>สาขาที่ 4จ่าย84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4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65"/>
        <v>0</v>
      </c>
      <c r="AH61" s="68">
        <f t="shared" si="65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4ตุลาคมจ่าย91</v>
      </c>
      <c r="C63" s="24" t="str">
        <f>$A$3&amp;$C$5&amp;$C$6&amp;O63</f>
        <v>สาขาที่ 4พฤศจิกายนจ่าย91</v>
      </c>
      <c r="D63" s="24" t="str">
        <f>$A$3&amp;$D$5&amp;$D$6&amp;O63</f>
        <v>สาขาที่ 4ธันวาคมจ่าย91</v>
      </c>
      <c r="E63" s="24" t="str">
        <f>$A$3&amp;$E$5&amp;$E$6&amp;O63</f>
        <v>สาขาที่ 4มกราคมจ่าย91</v>
      </c>
      <c r="F63" s="24" t="str">
        <f>$A$3&amp;$F$5&amp;$F$6&amp;O63</f>
        <v>สาขาที่ 4กุมภาพันธ์จ่าย91</v>
      </c>
      <c r="G63" s="24" t="str">
        <f>$A$3&amp;$G$5&amp;$G$6&amp;O63</f>
        <v>สาขาที่ 4มีนาคมจ่าย91</v>
      </c>
      <c r="H63" s="24" t="str">
        <f>$A$3&amp;$H$5&amp;$H$6&amp;O63</f>
        <v>สาขาที่ 4เมษายนจ่าย91</v>
      </c>
      <c r="I63" s="24" t="str">
        <f>$A$3&amp;$I$5&amp;$I$6&amp;O63</f>
        <v>สาขาที่ 4พฤษภาคมจ่าย91</v>
      </c>
      <c r="J63" s="24" t="str">
        <f>$A$3&amp;$J$5&amp;$J$6&amp;O63</f>
        <v>สาขาที่ 4มิถุนายนจ่าย91</v>
      </c>
      <c r="K63" s="24" t="str">
        <f>$A$3&amp;$K$5&amp;$K$6&amp;O63</f>
        <v>สาขาที่ 4กรกฎาคมจ่าย91</v>
      </c>
      <c r="L63" s="24" t="str">
        <f>$A$3&amp;$L$5&amp;$L$6&amp;O63</f>
        <v>สาขาที่ 4สิงหาคมจ่าย91</v>
      </c>
      <c r="M63" s="24" t="str">
        <f>$A$3&amp;$M$5&amp;$M$6&amp;O63</f>
        <v>สาขาที่ 4กันยายนจ่าย91</v>
      </c>
      <c r="N63" s="24" t="str">
        <f t="shared" ref="N63:N65" si="66">$A$3&amp;$N$6&amp;O63</f>
        <v>สาขาที่ 4จ่าย91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67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H65" si="68">Q63+AE63</f>
        <v>0</v>
      </c>
      <c r="AH63" s="68">
        <f t="shared" si="68"/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4ตุลาคมจ่าย92</v>
      </c>
      <c r="C64" s="24" t="str">
        <f>$A$3&amp;$C$5&amp;$C$6&amp;O64</f>
        <v>สาขาที่ 4พฤศจิกายนจ่าย92</v>
      </c>
      <c r="D64" s="24" t="str">
        <f>$A$3&amp;$D$5&amp;$D$6&amp;O64</f>
        <v>สาขาที่ 4ธันวาคมจ่าย92</v>
      </c>
      <c r="E64" s="24" t="str">
        <f>$A$3&amp;$E$5&amp;$E$6&amp;O64</f>
        <v>สาขาที่ 4มกราคมจ่าย92</v>
      </c>
      <c r="F64" s="24" t="str">
        <f>$A$3&amp;$F$5&amp;$F$6&amp;O64</f>
        <v>สาขาที่ 4กุมภาพันธ์จ่าย92</v>
      </c>
      <c r="G64" s="24" t="str">
        <f>$A$3&amp;$G$5&amp;$G$6&amp;O64</f>
        <v>สาขาที่ 4มีนาคมจ่าย92</v>
      </c>
      <c r="H64" s="24" t="str">
        <f>$A$3&amp;$H$5&amp;$H$6&amp;O64</f>
        <v>สาขาที่ 4เมษายนจ่าย92</v>
      </c>
      <c r="I64" s="24" t="str">
        <f>$A$3&amp;$I$5&amp;$I$6&amp;O64</f>
        <v>สาขาที่ 4พฤษภาคมจ่าย92</v>
      </c>
      <c r="J64" s="24" t="str">
        <f>$A$3&amp;$J$5&amp;$J$6&amp;O64</f>
        <v>สาขาที่ 4มิถุนายนจ่าย92</v>
      </c>
      <c r="K64" s="24" t="str">
        <f>$A$3&amp;$K$5&amp;$K$6&amp;O64</f>
        <v>สาขาที่ 4กรกฎาคมจ่าย92</v>
      </c>
      <c r="L64" s="24" t="str">
        <f>$A$3&amp;$L$5&amp;$L$6&amp;O64</f>
        <v>สาขาที่ 4สิงหาคมจ่าย92</v>
      </c>
      <c r="M64" s="24" t="str">
        <f>$A$3&amp;$M$5&amp;$M$6&amp;O64</f>
        <v>สาขาที่ 4กันยายนจ่าย92</v>
      </c>
      <c r="N64" s="24" t="str">
        <f t="shared" si="66"/>
        <v>สาขาที่ 4จ่าย92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67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68"/>
        <v>0</v>
      </c>
      <c r="AH64" s="68">
        <f t="shared" si="68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4ตุลาคมจ่าย93</v>
      </c>
      <c r="C65" s="24" t="str">
        <f>$A$3&amp;$C$5&amp;$C$6&amp;O65</f>
        <v>สาขาที่ 4พฤศจิกายนจ่าย93</v>
      </c>
      <c r="D65" s="24" t="str">
        <f>$A$3&amp;$D$5&amp;$D$6&amp;O65</f>
        <v>สาขาที่ 4ธันวาคมจ่าย93</v>
      </c>
      <c r="E65" s="24" t="str">
        <f>$A$3&amp;$E$5&amp;$E$6&amp;O65</f>
        <v>สาขาที่ 4มกราคมจ่าย93</v>
      </c>
      <c r="F65" s="24" t="str">
        <f>$A$3&amp;$F$5&amp;$F$6&amp;O65</f>
        <v>สาขาที่ 4กุมภาพันธ์จ่าย93</v>
      </c>
      <c r="G65" s="24" t="str">
        <f>$A$3&amp;$G$5&amp;$G$6&amp;O65</f>
        <v>สาขาที่ 4มีนาคมจ่าย93</v>
      </c>
      <c r="H65" s="24" t="str">
        <f>$A$3&amp;$H$5&amp;$H$6&amp;O65</f>
        <v>สาขาที่ 4เมษายนจ่าย93</v>
      </c>
      <c r="I65" s="24" t="str">
        <f>$A$3&amp;$I$5&amp;$I$6&amp;O65</f>
        <v>สาขาที่ 4พฤษภาคมจ่าย93</v>
      </c>
      <c r="J65" s="24" t="str">
        <f>$A$3&amp;$J$5&amp;$J$6&amp;O65</f>
        <v>สาขาที่ 4มิถุนายนจ่าย93</v>
      </c>
      <c r="K65" s="24" t="str">
        <f>$A$3&amp;$K$5&amp;$K$6&amp;O65</f>
        <v>สาขาที่ 4กรกฎาคมจ่าย93</v>
      </c>
      <c r="L65" s="24" t="str">
        <f>$A$3&amp;$L$5&amp;$L$6&amp;O65</f>
        <v>สาขาที่ 4สิงหาคมจ่าย93</v>
      </c>
      <c r="M65" s="24" t="str">
        <f>$A$3&amp;$M$5&amp;$M$6&amp;O65</f>
        <v>สาขาที่ 4กันยายนจ่าย93</v>
      </c>
      <c r="N65" s="24" t="str">
        <f t="shared" si="66"/>
        <v>สาขาที่ 4จ่าย93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67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68"/>
        <v>0</v>
      </c>
      <c r="AH65" s="68">
        <f t="shared" si="68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4ตุลาคมจ่าย10</v>
      </c>
      <c r="C67" s="24" t="str">
        <f>$A$3&amp;$C$5&amp;$C$6&amp;O67</f>
        <v>สาขาที่ 4พฤศจิกายนจ่าย10</v>
      </c>
      <c r="D67" s="24" t="str">
        <f>$A$3&amp;$D$5&amp;$D$6&amp;O67</f>
        <v>สาขาที่ 4ธันวาคมจ่าย10</v>
      </c>
      <c r="E67" s="24" t="str">
        <f>$A$3&amp;$E$5&amp;$E$6&amp;O67</f>
        <v>สาขาที่ 4มกราคมจ่าย10</v>
      </c>
      <c r="F67" s="24" t="str">
        <f>$A$3&amp;$F$5&amp;$F$6&amp;O67</f>
        <v>สาขาที่ 4กุมภาพันธ์จ่าย10</v>
      </c>
      <c r="G67" s="24" t="str">
        <f>$A$3&amp;$G$5&amp;$G$6&amp;O67</f>
        <v>สาขาที่ 4มีนาคมจ่าย10</v>
      </c>
      <c r="H67" s="24" t="str">
        <f>$A$3&amp;$H$5&amp;$H$6&amp;O67</f>
        <v>สาขาที่ 4เมษายนจ่าย10</v>
      </c>
      <c r="I67" s="24" t="str">
        <f>$A$3&amp;$I$5&amp;$I$6&amp;O67</f>
        <v>สาขาที่ 4พฤษภาคมจ่าย10</v>
      </c>
      <c r="J67" s="24" t="str">
        <f>$A$3&amp;$J$5&amp;$J$6&amp;O67</f>
        <v>สาขาที่ 4มิถุนายนจ่าย10</v>
      </c>
      <c r="K67" s="24" t="str">
        <f>$A$3&amp;$K$5&amp;$K$6&amp;O67</f>
        <v>สาขาที่ 4กรกฎาคมจ่าย10</v>
      </c>
      <c r="L67" s="24" t="str">
        <f>$A$3&amp;$L$5&amp;$L$6&amp;O67</f>
        <v>สาขาที่ 4สิงหาคมจ่าย10</v>
      </c>
      <c r="M67" s="24" t="str">
        <f>$A$3&amp;$M$5&amp;$M$6&amp;O67</f>
        <v>สาขาที่ 4กันยายนจ่าย10</v>
      </c>
      <c r="N67" s="24" t="str">
        <f t="shared" ref="N67:N71" si="69">$A$3&amp;$N$6&amp;O67</f>
        <v>สาขาที่ 4จ่าย10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0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H71" si="71">Q67+AE67</f>
        <v>0</v>
      </c>
      <c r="AH67" s="68">
        <f t="shared" si="71"/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4ตุลาคมจ่าย101</v>
      </c>
      <c r="C68" s="24" t="str">
        <f>$A$3&amp;$C$5&amp;$C$6&amp;O68</f>
        <v>สาขาที่ 4พฤศจิกายนจ่าย101</v>
      </c>
      <c r="D68" s="24" t="str">
        <f>$A$3&amp;$D$5&amp;$D$6&amp;O68</f>
        <v>สาขาที่ 4ธันวาคมจ่าย101</v>
      </c>
      <c r="E68" s="24" t="str">
        <f>$A$3&amp;$E$5&amp;$E$6&amp;O68</f>
        <v>สาขาที่ 4มกราคมจ่าย101</v>
      </c>
      <c r="F68" s="24" t="str">
        <f>$A$3&amp;$F$5&amp;$F$6&amp;O68</f>
        <v>สาขาที่ 4กุมภาพันธ์จ่าย101</v>
      </c>
      <c r="G68" s="24" t="str">
        <f>$A$3&amp;$G$5&amp;$G$6&amp;O68</f>
        <v>สาขาที่ 4มีนาคมจ่าย101</v>
      </c>
      <c r="H68" s="24" t="str">
        <f>$A$3&amp;$H$5&amp;$H$6&amp;O68</f>
        <v>สาขาที่ 4เมษายนจ่าย101</v>
      </c>
      <c r="I68" s="24" t="str">
        <f>$A$3&amp;$I$5&amp;$I$6&amp;O68</f>
        <v>สาขาที่ 4พฤษภาคมจ่าย101</v>
      </c>
      <c r="J68" s="24" t="str">
        <f>$A$3&amp;$J$5&amp;$J$6&amp;O68</f>
        <v>สาขาที่ 4มิถุนายนจ่าย101</v>
      </c>
      <c r="K68" s="24" t="str">
        <f>$A$3&amp;$K$5&amp;$K$6&amp;O68</f>
        <v>สาขาที่ 4กรกฎาคมจ่าย101</v>
      </c>
      <c r="L68" s="24" t="str">
        <f>$A$3&amp;$L$5&amp;$L$6&amp;O68</f>
        <v>สาขาที่ 4สิงหาคมจ่าย101</v>
      </c>
      <c r="M68" s="24" t="str">
        <f>$A$3&amp;$M$5&amp;$M$6&amp;O68</f>
        <v>สาขาที่ 4กันยายนจ่าย101</v>
      </c>
      <c r="N68" s="24" t="str">
        <f t="shared" si="69"/>
        <v>สาขาที่ 4จ่าย101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0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1"/>
        <v>0</v>
      </c>
      <c r="AH68" s="68">
        <f t="shared" si="71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4ตุลาคมจ่าย102</v>
      </c>
      <c r="C69" s="24" t="str">
        <f>$A$3&amp;$C$5&amp;$C$6&amp;O69</f>
        <v>สาขาที่ 4พฤศจิกายนจ่าย102</v>
      </c>
      <c r="D69" s="24" t="str">
        <f>$A$3&amp;$D$5&amp;$D$6&amp;O69</f>
        <v>สาขาที่ 4ธันวาคมจ่าย102</v>
      </c>
      <c r="E69" s="24" t="str">
        <f>$A$3&amp;$E$5&amp;$E$6&amp;O69</f>
        <v>สาขาที่ 4มกราคมจ่าย102</v>
      </c>
      <c r="F69" s="24" t="str">
        <f>$A$3&amp;$F$5&amp;$F$6&amp;O69</f>
        <v>สาขาที่ 4กุมภาพันธ์จ่าย102</v>
      </c>
      <c r="G69" s="24" t="str">
        <f>$A$3&amp;$G$5&amp;$G$6&amp;O69</f>
        <v>สาขาที่ 4มีนาคมจ่าย102</v>
      </c>
      <c r="H69" s="24" t="str">
        <f>$A$3&amp;$H$5&amp;$H$6&amp;O69</f>
        <v>สาขาที่ 4เมษายนจ่าย102</v>
      </c>
      <c r="I69" s="24" t="str">
        <f>$A$3&amp;$I$5&amp;$I$6&amp;O69</f>
        <v>สาขาที่ 4พฤษภาคมจ่าย102</v>
      </c>
      <c r="J69" s="24" t="str">
        <f>$A$3&amp;$J$5&amp;$J$6&amp;O69</f>
        <v>สาขาที่ 4มิถุนายนจ่าย102</v>
      </c>
      <c r="K69" s="24" t="str">
        <f>$A$3&amp;$K$5&amp;$K$6&amp;O69</f>
        <v>สาขาที่ 4กรกฎาคมจ่าย102</v>
      </c>
      <c r="L69" s="24" t="str">
        <f>$A$3&amp;$L$5&amp;$L$6&amp;O69</f>
        <v>สาขาที่ 4สิงหาคมจ่าย102</v>
      </c>
      <c r="M69" s="24" t="str">
        <f>$A$3&amp;$M$5&amp;$M$6&amp;O69</f>
        <v>สาขาที่ 4กันยายนจ่าย102</v>
      </c>
      <c r="N69" s="24" t="str">
        <f t="shared" si="69"/>
        <v>สาขาที่ 4จ่าย102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0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1"/>
        <v>0</v>
      </c>
      <c r="AH69" s="68">
        <f t="shared" si="71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4ตุลาคมจ่าย103</v>
      </c>
      <c r="C70" s="24" t="str">
        <f>$A$3&amp;$C$5&amp;$C$6&amp;O70</f>
        <v>สาขาที่ 4พฤศจิกายนจ่าย103</v>
      </c>
      <c r="D70" s="24" t="str">
        <f>$A$3&amp;$D$5&amp;$D$6&amp;O70</f>
        <v>สาขาที่ 4ธันวาคมจ่าย103</v>
      </c>
      <c r="E70" s="24" t="str">
        <f>$A$3&amp;$E$5&amp;$E$6&amp;O70</f>
        <v>สาขาที่ 4มกราคมจ่าย103</v>
      </c>
      <c r="F70" s="24" t="str">
        <f>$A$3&amp;$F$5&amp;$F$6&amp;O70</f>
        <v>สาขาที่ 4กุมภาพันธ์จ่าย103</v>
      </c>
      <c r="G70" s="24" t="str">
        <f>$A$3&amp;$G$5&amp;$G$6&amp;O70</f>
        <v>สาขาที่ 4มีนาคมจ่าย103</v>
      </c>
      <c r="H70" s="24" t="str">
        <f>$A$3&amp;$H$5&amp;$H$6&amp;O70</f>
        <v>สาขาที่ 4เมษายนจ่าย103</v>
      </c>
      <c r="I70" s="24" t="str">
        <f>$A$3&amp;$I$5&amp;$I$6&amp;O70</f>
        <v>สาขาที่ 4พฤษภาคมจ่าย103</v>
      </c>
      <c r="J70" s="24" t="str">
        <f>$A$3&amp;$J$5&amp;$J$6&amp;O70</f>
        <v>สาขาที่ 4มิถุนายนจ่าย103</v>
      </c>
      <c r="K70" s="24" t="str">
        <f>$A$3&amp;$K$5&amp;$K$6&amp;O70</f>
        <v>สาขาที่ 4กรกฎาคมจ่าย103</v>
      </c>
      <c r="L70" s="24" t="str">
        <f>$A$3&amp;$L$5&amp;$L$6&amp;O70</f>
        <v>สาขาที่ 4สิงหาคมจ่าย103</v>
      </c>
      <c r="M70" s="24" t="str">
        <f>$A$3&amp;$M$5&amp;$M$6&amp;O70</f>
        <v>สาขาที่ 4กันยายนจ่าย103</v>
      </c>
      <c r="N70" s="24" t="str">
        <f t="shared" si="69"/>
        <v>สาขาที่ 4จ่าย103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0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1"/>
        <v>0</v>
      </c>
      <c r="AH70" s="68">
        <f t="shared" si="71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4ตุลาคมจ่าย104</v>
      </c>
      <c r="C71" s="130" t="str">
        <f>$A$3&amp;$C$5&amp;$C$6&amp;O71</f>
        <v>สาขาที่ 4พฤศจิกายนจ่าย104</v>
      </c>
      <c r="D71" s="130" t="str">
        <f>$A$3&amp;$D$5&amp;$D$6&amp;O71</f>
        <v>สาขาที่ 4ธันวาคมจ่าย104</v>
      </c>
      <c r="E71" s="130" t="str">
        <f>$A$3&amp;$E$5&amp;$E$6&amp;O71</f>
        <v>สาขาที่ 4มกราคมจ่าย104</v>
      </c>
      <c r="F71" s="130" t="str">
        <f>$A$3&amp;$F$5&amp;$F$6&amp;O71</f>
        <v>สาขาที่ 4กุมภาพันธ์จ่าย104</v>
      </c>
      <c r="G71" s="130" t="str">
        <f>$A$3&amp;$G$5&amp;$G$6&amp;O71</f>
        <v>สาขาที่ 4มีนาคมจ่าย104</v>
      </c>
      <c r="H71" s="130" t="str">
        <f>$A$3&amp;$H$5&amp;$H$6&amp;O71</f>
        <v>สาขาที่ 4เมษายนจ่าย104</v>
      </c>
      <c r="I71" s="130" t="str">
        <f>$A$3&amp;$I$5&amp;$I$6&amp;O71</f>
        <v>สาขาที่ 4พฤษภาคมจ่าย104</v>
      </c>
      <c r="J71" s="130" t="str">
        <f>$A$3&amp;$J$5&amp;$J$6&amp;O71</f>
        <v>สาขาที่ 4มิถุนายนจ่าย104</v>
      </c>
      <c r="K71" s="130" t="str">
        <f>$A$3&amp;$K$5&amp;$K$6&amp;O71</f>
        <v>สาขาที่ 4กรกฎาคมจ่าย104</v>
      </c>
      <c r="L71" s="130" t="str">
        <f>$A$3&amp;$L$5&amp;$L$6&amp;O71</f>
        <v>สาขาที่ 4สิงหาคมจ่าย104</v>
      </c>
      <c r="M71" s="130" t="str">
        <f>$A$3&amp;$M$5&amp;$M$6&amp;O71</f>
        <v>สาขาที่ 4กันยายนจ่าย104</v>
      </c>
      <c r="N71" s="130" t="str">
        <f t="shared" si="69"/>
        <v>สาขาที่ 4จ่าย104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0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1"/>
        <v>0</v>
      </c>
      <c r="AH71" s="82">
        <f t="shared" si="71"/>
        <v>0</v>
      </c>
      <c r="AI71" s="81"/>
    </row>
  </sheetData>
  <mergeCells count="18">
    <mergeCell ref="A1:AI1"/>
    <mergeCell ref="A2:AI2"/>
    <mergeCell ref="A3:AI3"/>
    <mergeCell ref="A5:A6"/>
    <mergeCell ref="O5:P6"/>
    <mergeCell ref="AE5:AF5"/>
    <mergeCell ref="AG5:AH5"/>
    <mergeCell ref="AI5:AI6"/>
    <mergeCell ref="O55:P55"/>
    <mergeCell ref="O57:P57"/>
    <mergeCell ref="O62:P62"/>
    <mergeCell ref="O66:P66"/>
    <mergeCell ref="O7:P7"/>
    <mergeCell ref="O10:P10"/>
    <mergeCell ref="O19:P19"/>
    <mergeCell ref="O29:P29"/>
    <mergeCell ref="O36:P36"/>
    <mergeCell ref="O49:P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R11" sqref="R11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">
        <v>500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50" t="s">
        <v>19</v>
      </c>
      <c r="T5" s="50" t="s">
        <v>20</v>
      </c>
      <c r="U5" s="50" t="s">
        <v>21</v>
      </c>
      <c r="V5" s="65" t="s">
        <v>22</v>
      </c>
      <c r="W5" s="50" t="s">
        <v>23</v>
      </c>
      <c r="X5" s="50" t="s">
        <v>24</v>
      </c>
      <c r="Y5" s="50" t="s">
        <v>25</v>
      </c>
      <c r="Z5" s="50" t="s">
        <v>26</v>
      </c>
      <c r="AA5" s="50" t="s">
        <v>27</v>
      </c>
      <c r="AB5" s="50" t="s">
        <v>28</v>
      </c>
      <c r="AC5" s="50" t="s">
        <v>29</v>
      </c>
      <c r="AD5" s="50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50" t="s">
        <v>401</v>
      </c>
      <c r="T6" s="50" t="s">
        <v>401</v>
      </c>
      <c r="U6" s="50" t="s">
        <v>401</v>
      </c>
      <c r="V6" s="50" t="s">
        <v>401</v>
      </c>
      <c r="W6" s="50" t="s">
        <v>401</v>
      </c>
      <c r="X6" s="50" t="s">
        <v>401</v>
      </c>
      <c r="Y6" s="50" t="s">
        <v>401</v>
      </c>
      <c r="Z6" s="50" t="s">
        <v>401</v>
      </c>
      <c r="AA6" s="50" t="s">
        <v>401</v>
      </c>
      <c r="AB6" s="50" t="s">
        <v>401</v>
      </c>
      <c r="AC6" s="50" t="s">
        <v>401</v>
      </c>
      <c r="AD6" s="50" t="s">
        <v>401</v>
      </c>
      <c r="AE6" s="50" t="s">
        <v>401</v>
      </c>
      <c r="AF6" s="67" t="s">
        <v>492</v>
      </c>
      <c r="AG6" s="50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5ตุลาคมจ่าย11</v>
      </c>
      <c r="C8" s="24" t="str">
        <f>$A$3&amp;$C$5&amp;$C$6&amp;O8</f>
        <v>สาขาที่ 5พฤศจิกายนจ่าย11</v>
      </c>
      <c r="D8" s="24" t="str">
        <f>$A$3&amp;$D$5&amp;$D$6&amp;O8</f>
        <v>สาขาที่ 5ธันวาคมจ่าย11</v>
      </c>
      <c r="E8" s="24" t="str">
        <f>$A$3&amp;$E$5&amp;$E$6&amp;O8</f>
        <v>สาขาที่ 5มกราคมจ่าย11</v>
      </c>
      <c r="F8" s="24" t="str">
        <f>$A$3&amp;$F$5&amp;$F$6&amp;O8</f>
        <v>สาขาที่ 5กุมภาพันธ์จ่าย11</v>
      </c>
      <c r="G8" s="24" t="str">
        <f>$A$3&amp;$G$5&amp;$G$6&amp;O8</f>
        <v>สาขาที่ 5มีนาคมจ่าย11</v>
      </c>
      <c r="H8" s="24" t="str">
        <f>$A$3&amp;$H$5&amp;$H$6&amp;O8</f>
        <v>สาขาที่ 5เมษายนจ่าย11</v>
      </c>
      <c r="I8" s="24" t="str">
        <f>$A$3&amp;$I$5&amp;$I$6&amp;O8</f>
        <v>สาขาที่ 5พฤษภาคมจ่าย11</v>
      </c>
      <c r="J8" s="24" t="str">
        <f>$A$3&amp;$J$5&amp;$J$6&amp;O8</f>
        <v>สาขาที่ 5มิถุนายนจ่าย11</v>
      </c>
      <c r="K8" s="24" t="str">
        <f>$A$3&amp;$K$5&amp;$K$6&amp;O8</f>
        <v>สาขาที่ 5กรกฎาคมจ่าย11</v>
      </c>
      <c r="L8" s="24" t="str">
        <f>$A$3&amp;$L$5&amp;$L$6&amp;O8</f>
        <v>สาขาที่ 5สิงหาคมจ่าย11</v>
      </c>
      <c r="M8" s="24" t="str">
        <f>$A$3&amp;$M$5&amp;$M$6&amp;O8</f>
        <v>สาขาที่ 5กันยายนจ่าย11</v>
      </c>
      <c r="N8" s="24" t="str">
        <f>$A$3&amp;$N$6&amp;O8</f>
        <v>สาขาที่ 5จ่าย11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5ตุลาคมจ่าย12</v>
      </c>
      <c r="C9" s="24" t="str">
        <f>$A$3&amp;$C$5&amp;$C$6&amp;O9</f>
        <v>สาขาที่ 5พฤศจิกายนจ่าย12</v>
      </c>
      <c r="D9" s="24" t="str">
        <f>$A$3&amp;$D$5&amp;$D$6&amp;O9</f>
        <v>สาขาที่ 5ธันวาคมจ่าย12</v>
      </c>
      <c r="E9" s="24" t="str">
        <f>$A$3&amp;$E$5&amp;$E$6&amp;O9</f>
        <v>สาขาที่ 5มกราคมจ่าย12</v>
      </c>
      <c r="F9" s="24" t="str">
        <f>$A$3&amp;$F$5&amp;$F$6&amp;O9</f>
        <v>สาขาที่ 5กุมภาพันธ์จ่าย12</v>
      </c>
      <c r="G9" s="24" t="str">
        <f>$A$3&amp;$G$5&amp;$G$6&amp;O9</f>
        <v>สาขาที่ 5มีนาคมจ่าย12</v>
      </c>
      <c r="H9" s="24" t="str">
        <f>$A$3&amp;$H$5&amp;$H$6&amp;O9</f>
        <v>สาขาที่ 5เมษายนจ่าย12</v>
      </c>
      <c r="I9" s="24" t="str">
        <f>$A$3&amp;$I$5&amp;$I$6&amp;O9</f>
        <v>สาขาที่ 5พฤษภาคมจ่าย12</v>
      </c>
      <c r="J9" s="24" t="str">
        <f>$A$3&amp;$J$5&amp;$J$6&amp;O9</f>
        <v>สาขาที่ 5มิถุนายนจ่าย12</v>
      </c>
      <c r="K9" s="24" t="str">
        <f>$A$3&amp;$K$5&amp;$K$6&amp;O9</f>
        <v>สาขาที่ 5กรกฎาคมจ่าย12</v>
      </c>
      <c r="L9" s="24" t="str">
        <f>$A$3&amp;$L$5&amp;$L$6&amp;O9</f>
        <v>สาขาที่ 5สิงหาคมจ่าย12</v>
      </c>
      <c r="M9" s="24" t="str">
        <f>$A$3&amp;$M$5&amp;$M$6&amp;O9</f>
        <v>สาขาที่ 5กันยายนจ่าย12</v>
      </c>
      <c r="N9" s="24" t="str">
        <f>$A$3&amp;$N$6&amp;O9</f>
        <v>สาขาที่ 5จ่าย12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5ตุลาคมจ่าย21</v>
      </c>
      <c r="C11" s="24" t="str">
        <f t="shared" ref="C11:C18" si="1">$A$3&amp;$C$5&amp;$C$6&amp;O11</f>
        <v>สาขาที่ 5พฤศจิกายนจ่าย21</v>
      </c>
      <c r="D11" s="24" t="str">
        <f t="shared" ref="D11:D18" si="2">$A$3&amp;$D$5&amp;$D$6&amp;O11</f>
        <v>สาขาที่ 5ธันวาคมจ่าย21</v>
      </c>
      <c r="E11" s="24" t="str">
        <f t="shared" ref="E11:E18" si="3">$A$3&amp;$E$5&amp;$E$6&amp;O11</f>
        <v>สาขาที่ 5มกราคมจ่าย21</v>
      </c>
      <c r="F11" s="24" t="str">
        <f t="shared" ref="F11:F18" si="4">$A$3&amp;$F$5&amp;$F$6&amp;O11</f>
        <v>สาขาที่ 5กุมภาพันธ์จ่าย21</v>
      </c>
      <c r="G11" s="24" t="str">
        <f t="shared" ref="G11:G18" si="5">$A$3&amp;$G$5&amp;$G$6&amp;O11</f>
        <v>สาขาที่ 5มีนาคมจ่าย21</v>
      </c>
      <c r="H11" s="24" t="str">
        <f t="shared" ref="H11:H18" si="6">$A$3&amp;$H$5&amp;$H$6&amp;O11</f>
        <v>สาขาที่ 5เมษายนจ่าย21</v>
      </c>
      <c r="I11" s="24" t="str">
        <f t="shared" ref="I11:I18" si="7">$A$3&amp;$I$5&amp;$I$6&amp;O11</f>
        <v>สาขาที่ 5พฤษภาคมจ่าย21</v>
      </c>
      <c r="J11" s="24" t="str">
        <f t="shared" ref="J11:J18" si="8">$A$3&amp;$J$5&amp;$J$6&amp;O11</f>
        <v>สาขาที่ 5มิถุนายนจ่าย21</v>
      </c>
      <c r="K11" s="24" t="str">
        <f t="shared" ref="K11:K18" si="9">$A$3&amp;$K$5&amp;$K$6&amp;O11</f>
        <v>สาขาที่ 5กรกฎาคมจ่าย21</v>
      </c>
      <c r="L11" s="24" t="str">
        <f t="shared" ref="L11:L18" si="10">$A$3&amp;$L$5&amp;$L$6&amp;O11</f>
        <v>สาขาที่ 5สิงหาคมจ่าย21</v>
      </c>
      <c r="M11" s="24" t="str">
        <f t="shared" ref="M11:M18" si="11">$A$3&amp;$M$5&amp;$M$6&amp;O11</f>
        <v>สาขาที่ 5กันยายนจ่าย21</v>
      </c>
      <c r="N11" s="24" t="str">
        <f t="shared" ref="N11:N18" si="12">$A$3&amp;$N$6&amp;O11</f>
        <v>สาขาที่ 5จ่าย21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H18" si="14">Q11+AE11</f>
        <v>0</v>
      </c>
      <c r="AH11" s="68">
        <f t="shared" si="14"/>
        <v>0</v>
      </c>
      <c r="AI11" s="25"/>
    </row>
    <row r="12" spans="1:35" ht="24" x14ac:dyDescent="0.55000000000000004">
      <c r="A12" s="7"/>
      <c r="B12" s="24" t="str">
        <f t="shared" si="0"/>
        <v>สาขาที่ 5ตุลาคมจ่าย21.1</v>
      </c>
      <c r="C12" s="24" t="str">
        <f t="shared" si="1"/>
        <v>สาขาที่ 5พฤศจิกายนจ่าย21.1</v>
      </c>
      <c r="D12" s="24" t="str">
        <f t="shared" si="2"/>
        <v>สาขาที่ 5ธันวาคมจ่าย21.1</v>
      </c>
      <c r="E12" s="24" t="str">
        <f t="shared" si="3"/>
        <v>สาขาที่ 5มกราคมจ่าย21.1</v>
      </c>
      <c r="F12" s="24" t="str">
        <f t="shared" si="4"/>
        <v>สาขาที่ 5กุมภาพันธ์จ่าย21.1</v>
      </c>
      <c r="G12" s="24" t="str">
        <f t="shared" si="5"/>
        <v>สาขาที่ 5มีนาคมจ่าย21.1</v>
      </c>
      <c r="H12" s="24" t="str">
        <f t="shared" si="6"/>
        <v>สาขาที่ 5เมษายนจ่าย21.1</v>
      </c>
      <c r="I12" s="24" t="str">
        <f t="shared" si="7"/>
        <v>สาขาที่ 5พฤษภาคมจ่าย21.1</v>
      </c>
      <c r="J12" s="24" t="str">
        <f t="shared" si="8"/>
        <v>สาขาที่ 5มิถุนายนจ่าย21.1</v>
      </c>
      <c r="K12" s="24" t="str">
        <f t="shared" si="9"/>
        <v>สาขาที่ 5กรกฎาคมจ่าย21.1</v>
      </c>
      <c r="L12" s="24" t="str">
        <f t="shared" si="10"/>
        <v>สาขาที่ 5สิงหาคมจ่าย21.1</v>
      </c>
      <c r="M12" s="24" t="str">
        <f t="shared" si="11"/>
        <v>สาขาที่ 5กันยายนจ่าย21.1</v>
      </c>
      <c r="N12" s="24" t="str">
        <f t="shared" si="12"/>
        <v>สาขาที่ 5จ่าย21.1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4"/>
        <v>0</v>
      </c>
      <c r="AI12" s="25"/>
    </row>
    <row r="13" spans="1:35" ht="24" x14ac:dyDescent="0.55000000000000004">
      <c r="A13" s="7"/>
      <c r="B13" s="24" t="str">
        <f t="shared" si="0"/>
        <v>สาขาที่ 5ตุลาคมจ่าย22</v>
      </c>
      <c r="C13" s="24" t="str">
        <f t="shared" si="1"/>
        <v>สาขาที่ 5พฤศจิกายนจ่าย22</v>
      </c>
      <c r="D13" s="24" t="str">
        <f t="shared" si="2"/>
        <v>สาขาที่ 5ธันวาคมจ่าย22</v>
      </c>
      <c r="E13" s="24" t="str">
        <f t="shared" si="3"/>
        <v>สาขาที่ 5มกราคมจ่าย22</v>
      </c>
      <c r="F13" s="24" t="str">
        <f t="shared" si="4"/>
        <v>สาขาที่ 5กุมภาพันธ์จ่าย22</v>
      </c>
      <c r="G13" s="24" t="str">
        <f t="shared" si="5"/>
        <v>สาขาที่ 5มีนาคมจ่าย22</v>
      </c>
      <c r="H13" s="24" t="str">
        <f t="shared" si="6"/>
        <v>สาขาที่ 5เมษายนจ่าย22</v>
      </c>
      <c r="I13" s="24" t="str">
        <f t="shared" si="7"/>
        <v>สาขาที่ 5พฤษภาคมจ่าย22</v>
      </c>
      <c r="J13" s="24" t="str">
        <f t="shared" si="8"/>
        <v>สาขาที่ 5มิถุนายนจ่าย22</v>
      </c>
      <c r="K13" s="24" t="str">
        <f t="shared" si="9"/>
        <v>สาขาที่ 5กรกฎาคมจ่าย22</v>
      </c>
      <c r="L13" s="24" t="str">
        <f t="shared" si="10"/>
        <v>สาขาที่ 5สิงหาคมจ่าย22</v>
      </c>
      <c r="M13" s="24" t="str">
        <f t="shared" si="11"/>
        <v>สาขาที่ 5กันยายนจ่าย22</v>
      </c>
      <c r="N13" s="24" t="str">
        <f t="shared" si="12"/>
        <v>สาขาที่ 5จ่าย22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4"/>
        <v>0</v>
      </c>
      <c r="AI13" s="25"/>
    </row>
    <row r="14" spans="1:35" ht="24" x14ac:dyDescent="0.55000000000000004">
      <c r="A14" s="7"/>
      <c r="B14" s="24" t="str">
        <f t="shared" si="0"/>
        <v>สาขาที่ 5ตุลาคมจ่าย22.1</v>
      </c>
      <c r="C14" s="24" t="str">
        <f t="shared" si="1"/>
        <v>สาขาที่ 5พฤศจิกายนจ่าย22.1</v>
      </c>
      <c r="D14" s="24" t="str">
        <f t="shared" si="2"/>
        <v>สาขาที่ 5ธันวาคมจ่าย22.1</v>
      </c>
      <c r="E14" s="24" t="str">
        <f t="shared" si="3"/>
        <v>สาขาที่ 5มกราคมจ่าย22.1</v>
      </c>
      <c r="F14" s="24" t="str">
        <f t="shared" si="4"/>
        <v>สาขาที่ 5กุมภาพันธ์จ่าย22.1</v>
      </c>
      <c r="G14" s="24" t="str">
        <f t="shared" si="5"/>
        <v>สาขาที่ 5มีนาคมจ่าย22.1</v>
      </c>
      <c r="H14" s="24" t="str">
        <f t="shared" si="6"/>
        <v>สาขาที่ 5เมษายนจ่าย22.1</v>
      </c>
      <c r="I14" s="24" t="str">
        <f t="shared" si="7"/>
        <v>สาขาที่ 5พฤษภาคมจ่าย22.1</v>
      </c>
      <c r="J14" s="24" t="str">
        <f t="shared" si="8"/>
        <v>สาขาที่ 5มิถุนายนจ่าย22.1</v>
      </c>
      <c r="K14" s="24" t="str">
        <f t="shared" si="9"/>
        <v>สาขาที่ 5กรกฎาคมจ่าย22.1</v>
      </c>
      <c r="L14" s="24" t="str">
        <f t="shared" si="10"/>
        <v>สาขาที่ 5สิงหาคมจ่าย22.1</v>
      </c>
      <c r="M14" s="24" t="str">
        <f t="shared" si="11"/>
        <v>สาขาที่ 5กันยายนจ่าย22.1</v>
      </c>
      <c r="N14" s="24" t="str">
        <f t="shared" si="12"/>
        <v>สาขาที่ 5จ่าย22.1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4"/>
        <v>0</v>
      </c>
      <c r="AI14" s="25"/>
    </row>
    <row r="15" spans="1:35" ht="24" x14ac:dyDescent="0.55000000000000004">
      <c r="A15" s="7"/>
      <c r="B15" s="24" t="str">
        <f t="shared" si="0"/>
        <v>สาขาที่ 5ตุลาคมจ่าย23</v>
      </c>
      <c r="C15" s="24" t="str">
        <f t="shared" si="1"/>
        <v>สาขาที่ 5พฤศจิกายนจ่าย23</v>
      </c>
      <c r="D15" s="24" t="str">
        <f t="shared" si="2"/>
        <v>สาขาที่ 5ธันวาคมจ่าย23</v>
      </c>
      <c r="E15" s="24" t="str">
        <f t="shared" si="3"/>
        <v>สาขาที่ 5มกราคมจ่าย23</v>
      </c>
      <c r="F15" s="24" t="str">
        <f t="shared" si="4"/>
        <v>สาขาที่ 5กุมภาพันธ์จ่าย23</v>
      </c>
      <c r="G15" s="24" t="str">
        <f t="shared" si="5"/>
        <v>สาขาที่ 5มีนาคมจ่าย23</v>
      </c>
      <c r="H15" s="24" t="str">
        <f t="shared" si="6"/>
        <v>สาขาที่ 5เมษายนจ่าย23</v>
      </c>
      <c r="I15" s="24" t="str">
        <f t="shared" si="7"/>
        <v>สาขาที่ 5พฤษภาคมจ่าย23</v>
      </c>
      <c r="J15" s="24" t="str">
        <f t="shared" si="8"/>
        <v>สาขาที่ 5มิถุนายนจ่าย23</v>
      </c>
      <c r="K15" s="24" t="str">
        <f t="shared" si="9"/>
        <v>สาขาที่ 5กรกฎาคมจ่าย23</v>
      </c>
      <c r="L15" s="24" t="str">
        <f t="shared" si="10"/>
        <v>สาขาที่ 5สิงหาคมจ่าย23</v>
      </c>
      <c r="M15" s="24" t="str">
        <f t="shared" si="11"/>
        <v>สาขาที่ 5กันยายนจ่าย23</v>
      </c>
      <c r="N15" s="24" t="str">
        <f t="shared" si="12"/>
        <v>สาขาที่ 5จ่าย23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4"/>
        <v>0</v>
      </c>
      <c r="AI15" s="25"/>
    </row>
    <row r="16" spans="1:35" ht="24" x14ac:dyDescent="0.55000000000000004">
      <c r="A16" s="7"/>
      <c r="B16" s="24" t="str">
        <f t="shared" si="0"/>
        <v>สาขาที่ 5ตุลาคมจ่าย23.1</v>
      </c>
      <c r="C16" s="24" t="str">
        <f t="shared" si="1"/>
        <v>สาขาที่ 5พฤศจิกายนจ่าย23.1</v>
      </c>
      <c r="D16" s="24" t="str">
        <f t="shared" si="2"/>
        <v>สาขาที่ 5ธันวาคมจ่าย23.1</v>
      </c>
      <c r="E16" s="24" t="str">
        <f t="shared" si="3"/>
        <v>สาขาที่ 5มกราคมจ่าย23.1</v>
      </c>
      <c r="F16" s="24" t="str">
        <f t="shared" si="4"/>
        <v>สาขาที่ 5กุมภาพันธ์จ่าย23.1</v>
      </c>
      <c r="G16" s="24" t="str">
        <f t="shared" si="5"/>
        <v>สาขาที่ 5มีนาคมจ่าย23.1</v>
      </c>
      <c r="H16" s="24" t="str">
        <f t="shared" si="6"/>
        <v>สาขาที่ 5เมษายนจ่าย23.1</v>
      </c>
      <c r="I16" s="24" t="str">
        <f t="shared" si="7"/>
        <v>สาขาที่ 5พฤษภาคมจ่าย23.1</v>
      </c>
      <c r="J16" s="24" t="str">
        <f t="shared" si="8"/>
        <v>สาขาที่ 5มิถุนายนจ่าย23.1</v>
      </c>
      <c r="K16" s="24" t="str">
        <f t="shared" si="9"/>
        <v>สาขาที่ 5กรกฎาคมจ่าย23.1</v>
      </c>
      <c r="L16" s="24" t="str">
        <f t="shared" si="10"/>
        <v>สาขาที่ 5สิงหาคมจ่าย23.1</v>
      </c>
      <c r="M16" s="24" t="str">
        <f t="shared" si="11"/>
        <v>สาขาที่ 5กันยายนจ่าย23.1</v>
      </c>
      <c r="N16" s="24" t="str">
        <f t="shared" si="12"/>
        <v>สาขาที่ 5จ่าย23.1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4"/>
        <v>0</v>
      </c>
      <c r="AI16" s="25"/>
    </row>
    <row r="17" spans="1:35" ht="24" x14ac:dyDescent="0.55000000000000004">
      <c r="A17" s="7"/>
      <c r="B17" s="24" t="str">
        <f t="shared" si="0"/>
        <v>สาขาที่ 5ตุลาคมจ่าย24</v>
      </c>
      <c r="C17" s="24" t="str">
        <f t="shared" si="1"/>
        <v>สาขาที่ 5พฤศจิกายนจ่าย24</v>
      </c>
      <c r="D17" s="24" t="str">
        <f t="shared" si="2"/>
        <v>สาขาที่ 5ธันวาคมจ่าย24</v>
      </c>
      <c r="E17" s="24" t="str">
        <f t="shared" si="3"/>
        <v>สาขาที่ 5มกราคมจ่าย24</v>
      </c>
      <c r="F17" s="24" t="str">
        <f t="shared" si="4"/>
        <v>สาขาที่ 5กุมภาพันธ์จ่าย24</v>
      </c>
      <c r="G17" s="24" t="str">
        <f t="shared" si="5"/>
        <v>สาขาที่ 5มีนาคมจ่าย24</v>
      </c>
      <c r="H17" s="24" t="str">
        <f t="shared" si="6"/>
        <v>สาขาที่ 5เมษายนจ่าย24</v>
      </c>
      <c r="I17" s="24" t="str">
        <f t="shared" si="7"/>
        <v>สาขาที่ 5พฤษภาคมจ่าย24</v>
      </c>
      <c r="J17" s="24" t="str">
        <f t="shared" si="8"/>
        <v>สาขาที่ 5มิถุนายนจ่าย24</v>
      </c>
      <c r="K17" s="24" t="str">
        <f t="shared" si="9"/>
        <v>สาขาที่ 5กรกฎาคมจ่าย24</v>
      </c>
      <c r="L17" s="24" t="str">
        <f t="shared" si="10"/>
        <v>สาขาที่ 5สิงหาคมจ่าย24</v>
      </c>
      <c r="M17" s="24" t="str">
        <f t="shared" si="11"/>
        <v>สาขาที่ 5กันยายนจ่าย24</v>
      </c>
      <c r="N17" s="24" t="str">
        <f t="shared" si="12"/>
        <v>สาขาที่ 5จ่าย24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4"/>
        <v>0</v>
      </c>
      <c r="AI17" s="25"/>
    </row>
    <row r="18" spans="1:35" ht="24" x14ac:dyDescent="0.55000000000000004">
      <c r="A18" s="7"/>
      <c r="B18" s="24" t="str">
        <f t="shared" si="0"/>
        <v>สาขาที่ 5ตุลาคมจ่าย24.1</v>
      </c>
      <c r="C18" s="24" t="str">
        <f t="shared" si="1"/>
        <v>สาขาที่ 5พฤศจิกายนจ่าย24.1</v>
      </c>
      <c r="D18" s="24" t="str">
        <f t="shared" si="2"/>
        <v>สาขาที่ 5ธันวาคมจ่าย24.1</v>
      </c>
      <c r="E18" s="24" t="str">
        <f t="shared" si="3"/>
        <v>สาขาที่ 5มกราคมจ่าย24.1</v>
      </c>
      <c r="F18" s="24" t="str">
        <f t="shared" si="4"/>
        <v>สาขาที่ 5กุมภาพันธ์จ่าย24.1</v>
      </c>
      <c r="G18" s="24" t="str">
        <f t="shared" si="5"/>
        <v>สาขาที่ 5มีนาคมจ่าย24.1</v>
      </c>
      <c r="H18" s="24" t="str">
        <f t="shared" si="6"/>
        <v>สาขาที่ 5เมษายนจ่าย24.1</v>
      </c>
      <c r="I18" s="24" t="str">
        <f t="shared" si="7"/>
        <v>สาขาที่ 5พฤษภาคมจ่าย24.1</v>
      </c>
      <c r="J18" s="24" t="str">
        <f t="shared" si="8"/>
        <v>สาขาที่ 5มิถุนายนจ่าย24.1</v>
      </c>
      <c r="K18" s="24" t="str">
        <f t="shared" si="9"/>
        <v>สาขาที่ 5กรกฎาคมจ่าย24.1</v>
      </c>
      <c r="L18" s="24" t="str">
        <f t="shared" si="10"/>
        <v>สาขาที่ 5สิงหาคมจ่าย24.1</v>
      </c>
      <c r="M18" s="24" t="str">
        <f t="shared" si="11"/>
        <v>สาขาที่ 5กันยายนจ่าย24.1</v>
      </c>
      <c r="N18" s="24" t="str">
        <f t="shared" si="12"/>
        <v>สาขาที่ 5จ่าย24.1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4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5">$A$3&amp;$B$5&amp;$B$6&amp;O20</f>
        <v>สาขาที่ 5ตุลาคมจ่าย31</v>
      </c>
      <c r="C20" s="24" t="str">
        <f t="shared" ref="C20:C28" si="16">$A$3&amp;$C$5&amp;$C$6&amp;O20</f>
        <v>สาขาที่ 5พฤศจิกายนจ่าย31</v>
      </c>
      <c r="D20" s="24" t="str">
        <f t="shared" ref="D20:D28" si="17">$A$3&amp;$D$5&amp;$D$6&amp;O20</f>
        <v>สาขาที่ 5ธันวาคมจ่าย31</v>
      </c>
      <c r="E20" s="24" t="str">
        <f t="shared" ref="E20:E28" si="18">$A$3&amp;$E$5&amp;$E$6&amp;O20</f>
        <v>สาขาที่ 5มกราคมจ่าย31</v>
      </c>
      <c r="F20" s="24" t="str">
        <f t="shared" ref="F20:F28" si="19">$A$3&amp;$F$5&amp;$F$6&amp;O20</f>
        <v>สาขาที่ 5กุมภาพันธ์จ่าย31</v>
      </c>
      <c r="G20" s="24" t="str">
        <f t="shared" ref="G20:G28" si="20">$A$3&amp;$G$5&amp;$G$6&amp;O20</f>
        <v>สาขาที่ 5มีนาคมจ่าย31</v>
      </c>
      <c r="H20" s="24" t="str">
        <f t="shared" ref="H20:H28" si="21">$A$3&amp;$H$5&amp;$H$6&amp;O20</f>
        <v>สาขาที่ 5เมษายนจ่าย31</v>
      </c>
      <c r="I20" s="24" t="str">
        <f t="shared" ref="I20:I28" si="22">$A$3&amp;$I$5&amp;$I$6&amp;O20</f>
        <v>สาขาที่ 5พฤษภาคมจ่าย31</v>
      </c>
      <c r="J20" s="24" t="str">
        <f t="shared" ref="J20:J28" si="23">$A$3&amp;$J$5&amp;$J$6&amp;O20</f>
        <v>สาขาที่ 5มิถุนายนจ่าย31</v>
      </c>
      <c r="K20" s="24" t="str">
        <f t="shared" ref="K20:K28" si="24">$A$3&amp;$K$5&amp;$K$6&amp;O20</f>
        <v>สาขาที่ 5กรกฎาคมจ่าย31</v>
      </c>
      <c r="L20" s="24" t="str">
        <f t="shared" ref="L20:L28" si="25">$A$3&amp;$L$5&amp;$L$6&amp;O20</f>
        <v>สาขาที่ 5สิงหาคมจ่าย31</v>
      </c>
      <c r="M20" s="24" t="str">
        <f t="shared" ref="M20:M28" si="26">$A$3&amp;$M$5&amp;$M$6&amp;O20</f>
        <v>สาขาที่ 5กันยายนจ่าย31</v>
      </c>
      <c r="N20" s="24" t="str">
        <f t="shared" ref="N20:N28" si="27">$A$3&amp;$N$6&amp;O20</f>
        <v>สาขาที่ 5จ่าย31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8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H28" si="29">Q20+AE20</f>
        <v>0</v>
      </c>
      <c r="AH20" s="68">
        <f t="shared" si="29"/>
        <v>0</v>
      </c>
      <c r="AI20" s="25"/>
    </row>
    <row r="21" spans="1:35" ht="24" x14ac:dyDescent="0.55000000000000004">
      <c r="A21" s="7"/>
      <c r="B21" s="24" t="str">
        <f t="shared" si="15"/>
        <v>สาขาที่ 5ตุลาคมจ่าย31.1</v>
      </c>
      <c r="C21" s="24" t="str">
        <f t="shared" si="16"/>
        <v>สาขาที่ 5พฤศจิกายนจ่าย31.1</v>
      </c>
      <c r="D21" s="24" t="str">
        <f t="shared" si="17"/>
        <v>สาขาที่ 5ธันวาคมจ่าย31.1</v>
      </c>
      <c r="E21" s="24" t="str">
        <f t="shared" si="18"/>
        <v>สาขาที่ 5มกราคมจ่าย31.1</v>
      </c>
      <c r="F21" s="24" t="str">
        <f t="shared" si="19"/>
        <v>สาขาที่ 5กุมภาพันธ์จ่าย31.1</v>
      </c>
      <c r="G21" s="24" t="str">
        <f t="shared" si="20"/>
        <v>สาขาที่ 5มีนาคมจ่าย31.1</v>
      </c>
      <c r="H21" s="24" t="str">
        <f t="shared" si="21"/>
        <v>สาขาที่ 5เมษายนจ่าย31.1</v>
      </c>
      <c r="I21" s="24" t="str">
        <f t="shared" si="22"/>
        <v>สาขาที่ 5พฤษภาคมจ่าย31.1</v>
      </c>
      <c r="J21" s="24" t="str">
        <f t="shared" si="23"/>
        <v>สาขาที่ 5มิถุนายนจ่าย31.1</v>
      </c>
      <c r="K21" s="24" t="str">
        <f t="shared" si="24"/>
        <v>สาขาที่ 5กรกฎาคมจ่าย31.1</v>
      </c>
      <c r="L21" s="24" t="str">
        <f t="shared" si="25"/>
        <v>สาขาที่ 5สิงหาคมจ่าย31.1</v>
      </c>
      <c r="M21" s="24" t="str">
        <f t="shared" si="26"/>
        <v>สาขาที่ 5กันยายนจ่าย31.1</v>
      </c>
      <c r="N21" s="24" t="str">
        <f t="shared" si="27"/>
        <v>สาขาที่ 5จ่าย31.1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8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29"/>
        <v>0</v>
      </c>
      <c r="AH21" s="68">
        <f t="shared" si="29"/>
        <v>0</v>
      </c>
      <c r="AI21" s="25"/>
    </row>
    <row r="22" spans="1:35" ht="24" x14ac:dyDescent="0.55000000000000004">
      <c r="A22" s="7"/>
      <c r="B22" s="24" t="str">
        <f t="shared" si="15"/>
        <v>สาขาที่ 5ตุลาคมจ่าย31.2</v>
      </c>
      <c r="C22" s="24" t="str">
        <f t="shared" si="16"/>
        <v>สาขาที่ 5พฤศจิกายนจ่าย31.2</v>
      </c>
      <c r="D22" s="24" t="str">
        <f t="shared" si="17"/>
        <v>สาขาที่ 5ธันวาคมจ่าย31.2</v>
      </c>
      <c r="E22" s="24" t="str">
        <f t="shared" si="18"/>
        <v>สาขาที่ 5มกราคมจ่าย31.2</v>
      </c>
      <c r="F22" s="24" t="str">
        <f t="shared" si="19"/>
        <v>สาขาที่ 5กุมภาพันธ์จ่าย31.2</v>
      </c>
      <c r="G22" s="24" t="str">
        <f t="shared" si="20"/>
        <v>สาขาที่ 5มีนาคมจ่าย31.2</v>
      </c>
      <c r="H22" s="24" t="str">
        <f t="shared" si="21"/>
        <v>สาขาที่ 5เมษายนจ่าย31.2</v>
      </c>
      <c r="I22" s="24" t="str">
        <f t="shared" si="22"/>
        <v>สาขาที่ 5พฤษภาคมจ่าย31.2</v>
      </c>
      <c r="J22" s="24" t="str">
        <f t="shared" si="23"/>
        <v>สาขาที่ 5มิถุนายนจ่าย31.2</v>
      </c>
      <c r="K22" s="24" t="str">
        <f t="shared" si="24"/>
        <v>สาขาที่ 5กรกฎาคมจ่าย31.2</v>
      </c>
      <c r="L22" s="24" t="str">
        <f t="shared" si="25"/>
        <v>สาขาที่ 5สิงหาคมจ่าย31.2</v>
      </c>
      <c r="M22" s="24" t="str">
        <f t="shared" si="26"/>
        <v>สาขาที่ 5กันยายนจ่าย31.2</v>
      </c>
      <c r="N22" s="24" t="str">
        <f t="shared" si="27"/>
        <v>สาขาที่ 5จ่าย31.2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8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29"/>
        <v>0</v>
      </c>
      <c r="AH22" s="68">
        <f t="shared" si="29"/>
        <v>0</v>
      </c>
      <c r="AI22" s="25"/>
    </row>
    <row r="23" spans="1:35" ht="24" x14ac:dyDescent="0.55000000000000004">
      <c r="A23" s="7"/>
      <c r="B23" s="24" t="str">
        <f t="shared" si="15"/>
        <v>สาขาที่ 5ตุลาคมจ่าย32</v>
      </c>
      <c r="C23" s="24" t="str">
        <f t="shared" si="16"/>
        <v>สาขาที่ 5พฤศจิกายนจ่าย32</v>
      </c>
      <c r="D23" s="24" t="str">
        <f t="shared" si="17"/>
        <v>สาขาที่ 5ธันวาคมจ่าย32</v>
      </c>
      <c r="E23" s="24" t="str">
        <f t="shared" si="18"/>
        <v>สาขาที่ 5มกราคมจ่าย32</v>
      </c>
      <c r="F23" s="24" t="str">
        <f t="shared" si="19"/>
        <v>สาขาที่ 5กุมภาพันธ์จ่าย32</v>
      </c>
      <c r="G23" s="24" t="str">
        <f t="shared" si="20"/>
        <v>สาขาที่ 5มีนาคมจ่าย32</v>
      </c>
      <c r="H23" s="24" t="str">
        <f t="shared" si="21"/>
        <v>สาขาที่ 5เมษายนจ่าย32</v>
      </c>
      <c r="I23" s="24" t="str">
        <f t="shared" si="22"/>
        <v>สาขาที่ 5พฤษภาคมจ่าย32</v>
      </c>
      <c r="J23" s="24" t="str">
        <f t="shared" si="23"/>
        <v>สาขาที่ 5มิถุนายนจ่าย32</v>
      </c>
      <c r="K23" s="24" t="str">
        <f t="shared" si="24"/>
        <v>สาขาที่ 5กรกฎาคมจ่าย32</v>
      </c>
      <c r="L23" s="24" t="str">
        <f t="shared" si="25"/>
        <v>สาขาที่ 5สิงหาคมจ่าย32</v>
      </c>
      <c r="M23" s="24" t="str">
        <f t="shared" si="26"/>
        <v>สาขาที่ 5กันยายนจ่าย32</v>
      </c>
      <c r="N23" s="24" t="str">
        <f t="shared" si="27"/>
        <v>สาขาที่ 5จ่าย32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8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29"/>
        <v>0</v>
      </c>
      <c r="AH23" s="68">
        <f t="shared" si="29"/>
        <v>0</v>
      </c>
      <c r="AI23" s="25"/>
    </row>
    <row r="24" spans="1:35" ht="24" x14ac:dyDescent="0.55000000000000004">
      <c r="A24" s="7"/>
      <c r="B24" s="24" t="str">
        <f t="shared" si="15"/>
        <v>สาขาที่ 5ตุลาคมจ่าย32.1</v>
      </c>
      <c r="C24" s="24" t="str">
        <f t="shared" si="16"/>
        <v>สาขาที่ 5พฤศจิกายนจ่าย32.1</v>
      </c>
      <c r="D24" s="24" t="str">
        <f t="shared" si="17"/>
        <v>สาขาที่ 5ธันวาคมจ่าย32.1</v>
      </c>
      <c r="E24" s="24" t="str">
        <f t="shared" si="18"/>
        <v>สาขาที่ 5มกราคมจ่าย32.1</v>
      </c>
      <c r="F24" s="24" t="str">
        <f t="shared" si="19"/>
        <v>สาขาที่ 5กุมภาพันธ์จ่าย32.1</v>
      </c>
      <c r="G24" s="24" t="str">
        <f t="shared" si="20"/>
        <v>สาขาที่ 5มีนาคมจ่าย32.1</v>
      </c>
      <c r="H24" s="24" t="str">
        <f t="shared" si="21"/>
        <v>สาขาที่ 5เมษายนจ่าย32.1</v>
      </c>
      <c r="I24" s="24" t="str">
        <f t="shared" si="22"/>
        <v>สาขาที่ 5พฤษภาคมจ่าย32.1</v>
      </c>
      <c r="J24" s="24" t="str">
        <f t="shared" si="23"/>
        <v>สาขาที่ 5มิถุนายนจ่าย32.1</v>
      </c>
      <c r="K24" s="24" t="str">
        <f t="shared" si="24"/>
        <v>สาขาที่ 5กรกฎาคมจ่าย32.1</v>
      </c>
      <c r="L24" s="24" t="str">
        <f t="shared" si="25"/>
        <v>สาขาที่ 5สิงหาคมจ่าย32.1</v>
      </c>
      <c r="M24" s="24" t="str">
        <f t="shared" si="26"/>
        <v>สาขาที่ 5กันยายนจ่าย32.1</v>
      </c>
      <c r="N24" s="24" t="str">
        <f t="shared" si="27"/>
        <v>สาขาที่ 5จ่าย32.1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8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29"/>
        <v>0</v>
      </c>
      <c r="AH24" s="68">
        <f t="shared" si="29"/>
        <v>0</v>
      </c>
      <c r="AI24" s="25"/>
    </row>
    <row r="25" spans="1:35" ht="24" x14ac:dyDescent="0.55000000000000004">
      <c r="A25" s="7"/>
      <c r="B25" s="24" t="str">
        <f t="shared" si="15"/>
        <v>สาขาที่ 5ตุลาคมจ่าย32.2</v>
      </c>
      <c r="C25" s="24" t="str">
        <f t="shared" si="16"/>
        <v>สาขาที่ 5พฤศจิกายนจ่าย32.2</v>
      </c>
      <c r="D25" s="24" t="str">
        <f t="shared" si="17"/>
        <v>สาขาที่ 5ธันวาคมจ่าย32.2</v>
      </c>
      <c r="E25" s="24" t="str">
        <f t="shared" si="18"/>
        <v>สาขาที่ 5มกราคมจ่าย32.2</v>
      </c>
      <c r="F25" s="24" t="str">
        <f t="shared" si="19"/>
        <v>สาขาที่ 5กุมภาพันธ์จ่าย32.2</v>
      </c>
      <c r="G25" s="24" t="str">
        <f t="shared" si="20"/>
        <v>สาขาที่ 5มีนาคมจ่าย32.2</v>
      </c>
      <c r="H25" s="24" t="str">
        <f t="shared" si="21"/>
        <v>สาขาที่ 5เมษายนจ่าย32.2</v>
      </c>
      <c r="I25" s="24" t="str">
        <f t="shared" si="22"/>
        <v>สาขาที่ 5พฤษภาคมจ่าย32.2</v>
      </c>
      <c r="J25" s="24" t="str">
        <f t="shared" si="23"/>
        <v>สาขาที่ 5มิถุนายนจ่าย32.2</v>
      </c>
      <c r="K25" s="24" t="str">
        <f t="shared" si="24"/>
        <v>สาขาที่ 5กรกฎาคมจ่าย32.2</v>
      </c>
      <c r="L25" s="24" t="str">
        <f t="shared" si="25"/>
        <v>สาขาที่ 5สิงหาคมจ่าย32.2</v>
      </c>
      <c r="M25" s="24" t="str">
        <f t="shared" si="26"/>
        <v>สาขาที่ 5กันยายนจ่าย32.2</v>
      </c>
      <c r="N25" s="24" t="str">
        <f t="shared" si="27"/>
        <v>สาขาที่ 5จ่าย32.2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8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29"/>
        <v>0</v>
      </c>
      <c r="AH25" s="68">
        <f t="shared" si="29"/>
        <v>0</v>
      </c>
      <c r="AI25" s="25"/>
    </row>
    <row r="26" spans="1:35" ht="24" x14ac:dyDescent="0.55000000000000004">
      <c r="A26" s="7"/>
      <c r="B26" s="24" t="str">
        <f t="shared" si="15"/>
        <v>สาขาที่ 5ตุลาคมจ่าย33</v>
      </c>
      <c r="C26" s="24" t="str">
        <f t="shared" si="16"/>
        <v>สาขาที่ 5พฤศจิกายนจ่าย33</v>
      </c>
      <c r="D26" s="24" t="str">
        <f t="shared" si="17"/>
        <v>สาขาที่ 5ธันวาคมจ่าย33</v>
      </c>
      <c r="E26" s="24" t="str">
        <f t="shared" si="18"/>
        <v>สาขาที่ 5มกราคมจ่าย33</v>
      </c>
      <c r="F26" s="24" t="str">
        <f t="shared" si="19"/>
        <v>สาขาที่ 5กุมภาพันธ์จ่าย33</v>
      </c>
      <c r="G26" s="24" t="str">
        <f t="shared" si="20"/>
        <v>สาขาที่ 5มีนาคมจ่าย33</v>
      </c>
      <c r="H26" s="24" t="str">
        <f t="shared" si="21"/>
        <v>สาขาที่ 5เมษายนจ่าย33</v>
      </c>
      <c r="I26" s="24" t="str">
        <f t="shared" si="22"/>
        <v>สาขาที่ 5พฤษภาคมจ่าย33</v>
      </c>
      <c r="J26" s="24" t="str">
        <f t="shared" si="23"/>
        <v>สาขาที่ 5มิถุนายนจ่าย33</v>
      </c>
      <c r="K26" s="24" t="str">
        <f t="shared" si="24"/>
        <v>สาขาที่ 5กรกฎาคมจ่าย33</v>
      </c>
      <c r="L26" s="24" t="str">
        <f t="shared" si="25"/>
        <v>สาขาที่ 5สิงหาคมจ่าย33</v>
      </c>
      <c r="M26" s="24" t="str">
        <f t="shared" si="26"/>
        <v>สาขาที่ 5กันยายนจ่าย33</v>
      </c>
      <c r="N26" s="24" t="str">
        <f t="shared" si="27"/>
        <v>สาขาที่ 5จ่าย33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8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29"/>
        <v>0</v>
      </c>
      <c r="AH26" s="68">
        <f t="shared" si="29"/>
        <v>0</v>
      </c>
      <c r="AI26" s="25"/>
    </row>
    <row r="27" spans="1:35" ht="24" x14ac:dyDescent="0.55000000000000004">
      <c r="A27" s="7"/>
      <c r="B27" s="24" t="str">
        <f t="shared" si="15"/>
        <v>สาขาที่ 5ตุลาคมจ่าย33.1</v>
      </c>
      <c r="C27" s="24" t="str">
        <f t="shared" si="16"/>
        <v>สาขาที่ 5พฤศจิกายนจ่าย33.1</v>
      </c>
      <c r="D27" s="24" t="str">
        <f t="shared" si="17"/>
        <v>สาขาที่ 5ธันวาคมจ่าย33.1</v>
      </c>
      <c r="E27" s="24" t="str">
        <f t="shared" si="18"/>
        <v>สาขาที่ 5มกราคมจ่าย33.1</v>
      </c>
      <c r="F27" s="24" t="str">
        <f t="shared" si="19"/>
        <v>สาขาที่ 5กุมภาพันธ์จ่าย33.1</v>
      </c>
      <c r="G27" s="24" t="str">
        <f t="shared" si="20"/>
        <v>สาขาที่ 5มีนาคมจ่าย33.1</v>
      </c>
      <c r="H27" s="24" t="str">
        <f t="shared" si="21"/>
        <v>สาขาที่ 5เมษายนจ่าย33.1</v>
      </c>
      <c r="I27" s="24" t="str">
        <f t="shared" si="22"/>
        <v>สาขาที่ 5พฤษภาคมจ่าย33.1</v>
      </c>
      <c r="J27" s="24" t="str">
        <f t="shared" si="23"/>
        <v>สาขาที่ 5มิถุนายนจ่าย33.1</v>
      </c>
      <c r="K27" s="24" t="str">
        <f t="shared" si="24"/>
        <v>สาขาที่ 5กรกฎาคมจ่าย33.1</v>
      </c>
      <c r="L27" s="24" t="str">
        <f t="shared" si="25"/>
        <v>สาขาที่ 5สิงหาคมจ่าย33.1</v>
      </c>
      <c r="M27" s="24" t="str">
        <f t="shared" si="26"/>
        <v>สาขาที่ 5กันยายนจ่าย33.1</v>
      </c>
      <c r="N27" s="24" t="str">
        <f t="shared" si="27"/>
        <v>สาขาที่ 5จ่าย33.1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8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29"/>
        <v>0</v>
      </c>
      <c r="AH27" s="68">
        <f t="shared" si="29"/>
        <v>0</v>
      </c>
      <c r="AI27" s="25"/>
    </row>
    <row r="28" spans="1:35" ht="24" x14ac:dyDescent="0.55000000000000004">
      <c r="A28" s="7"/>
      <c r="B28" s="24" t="str">
        <f t="shared" si="15"/>
        <v>สาขาที่ 5ตุลาคมจ่าย33.2</v>
      </c>
      <c r="C28" s="24" t="str">
        <f t="shared" si="16"/>
        <v>สาขาที่ 5พฤศจิกายนจ่าย33.2</v>
      </c>
      <c r="D28" s="24" t="str">
        <f t="shared" si="17"/>
        <v>สาขาที่ 5ธันวาคมจ่าย33.2</v>
      </c>
      <c r="E28" s="24" t="str">
        <f t="shared" si="18"/>
        <v>สาขาที่ 5มกราคมจ่าย33.2</v>
      </c>
      <c r="F28" s="24" t="str">
        <f t="shared" si="19"/>
        <v>สาขาที่ 5กุมภาพันธ์จ่าย33.2</v>
      </c>
      <c r="G28" s="24" t="str">
        <f t="shared" si="20"/>
        <v>สาขาที่ 5มีนาคมจ่าย33.2</v>
      </c>
      <c r="H28" s="24" t="str">
        <f t="shared" si="21"/>
        <v>สาขาที่ 5เมษายนจ่าย33.2</v>
      </c>
      <c r="I28" s="24" t="str">
        <f t="shared" si="22"/>
        <v>สาขาที่ 5พฤษภาคมจ่าย33.2</v>
      </c>
      <c r="J28" s="24" t="str">
        <f t="shared" si="23"/>
        <v>สาขาที่ 5มิถุนายนจ่าย33.2</v>
      </c>
      <c r="K28" s="24" t="str">
        <f t="shared" si="24"/>
        <v>สาขาที่ 5กรกฎาคมจ่าย33.2</v>
      </c>
      <c r="L28" s="24" t="str">
        <f t="shared" si="25"/>
        <v>สาขาที่ 5สิงหาคมจ่าย33.2</v>
      </c>
      <c r="M28" s="24" t="str">
        <f t="shared" si="26"/>
        <v>สาขาที่ 5กันยายนจ่าย33.2</v>
      </c>
      <c r="N28" s="24" t="str">
        <f t="shared" si="27"/>
        <v>สาขาที่ 5จ่าย33.2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8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29"/>
        <v>0</v>
      </c>
      <c r="AH28" s="68">
        <f t="shared" si="29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0">$A$3&amp;$B$5&amp;$B$6&amp;O30</f>
        <v>สาขาที่ 5ตุลาคมจ่าย41</v>
      </c>
      <c r="C30" s="24" t="str">
        <f t="shared" ref="C30:C35" si="31">$A$3&amp;$C$5&amp;$C$6&amp;O30</f>
        <v>สาขาที่ 5พฤศจิกายนจ่าย41</v>
      </c>
      <c r="D30" s="24" t="str">
        <f t="shared" ref="D30:D35" si="32">$A$3&amp;$D$5&amp;$D$6&amp;O30</f>
        <v>สาขาที่ 5ธันวาคมจ่าย41</v>
      </c>
      <c r="E30" s="24" t="str">
        <f t="shared" ref="E30:E35" si="33">$A$3&amp;$E$5&amp;$E$6&amp;O30</f>
        <v>สาขาที่ 5มกราคมจ่าย41</v>
      </c>
      <c r="F30" s="24" t="str">
        <f t="shared" ref="F30:F35" si="34">$A$3&amp;$F$5&amp;$F$6&amp;O30</f>
        <v>สาขาที่ 5กุมภาพันธ์จ่าย41</v>
      </c>
      <c r="G30" s="24" t="str">
        <f t="shared" ref="G30:G35" si="35">$A$3&amp;$G$5&amp;$G$6&amp;O30</f>
        <v>สาขาที่ 5มีนาคมจ่าย41</v>
      </c>
      <c r="H30" s="24" t="str">
        <f t="shared" ref="H30:H35" si="36">$A$3&amp;$H$5&amp;$H$6&amp;O30</f>
        <v>สาขาที่ 5เมษายนจ่าย41</v>
      </c>
      <c r="I30" s="24" t="str">
        <f t="shared" ref="I30:I35" si="37">$A$3&amp;$I$5&amp;$I$6&amp;O30</f>
        <v>สาขาที่ 5พฤษภาคมจ่าย41</v>
      </c>
      <c r="J30" s="24" t="str">
        <f t="shared" ref="J30:J35" si="38">$A$3&amp;$J$5&amp;$J$6&amp;O30</f>
        <v>สาขาที่ 5มิถุนายนจ่าย41</v>
      </c>
      <c r="K30" s="24" t="str">
        <f t="shared" ref="K30:K35" si="39">$A$3&amp;$K$5&amp;$K$6&amp;O30</f>
        <v>สาขาที่ 5กรกฎาคมจ่าย41</v>
      </c>
      <c r="L30" s="24" t="str">
        <f t="shared" ref="L30:L35" si="40">$A$3&amp;$L$5&amp;$L$6&amp;O30</f>
        <v>สาขาที่ 5สิงหาคมจ่าย41</v>
      </c>
      <c r="M30" s="24" t="str">
        <f t="shared" ref="M30:M35" si="41">$A$3&amp;$M$5&amp;$M$6&amp;O30</f>
        <v>สาขาที่ 5กันยายนจ่าย41</v>
      </c>
      <c r="N30" s="24" t="str">
        <f t="shared" ref="N30:N35" si="42">$A$3&amp;$N$6&amp;O30</f>
        <v>สาขาที่ 5จ่าย41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3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H35" si="44">Q30+AE30</f>
        <v>0</v>
      </c>
      <c r="AH30" s="68">
        <f t="shared" si="44"/>
        <v>0</v>
      </c>
      <c r="AI30" s="25"/>
    </row>
    <row r="31" spans="1:35" ht="24" x14ac:dyDescent="0.55000000000000004">
      <c r="A31" s="7"/>
      <c r="B31" s="24" t="str">
        <f t="shared" si="30"/>
        <v>สาขาที่ 5ตุลาคมจ่าย41.1</v>
      </c>
      <c r="C31" s="24" t="str">
        <f t="shared" si="31"/>
        <v>สาขาที่ 5พฤศจิกายนจ่าย41.1</v>
      </c>
      <c r="D31" s="24" t="str">
        <f t="shared" si="32"/>
        <v>สาขาที่ 5ธันวาคมจ่าย41.1</v>
      </c>
      <c r="E31" s="24" t="str">
        <f t="shared" si="33"/>
        <v>สาขาที่ 5มกราคมจ่าย41.1</v>
      </c>
      <c r="F31" s="24" t="str">
        <f t="shared" si="34"/>
        <v>สาขาที่ 5กุมภาพันธ์จ่าย41.1</v>
      </c>
      <c r="G31" s="24" t="str">
        <f t="shared" si="35"/>
        <v>สาขาที่ 5มีนาคมจ่าย41.1</v>
      </c>
      <c r="H31" s="24" t="str">
        <f t="shared" si="36"/>
        <v>สาขาที่ 5เมษายนจ่าย41.1</v>
      </c>
      <c r="I31" s="24" t="str">
        <f t="shared" si="37"/>
        <v>สาขาที่ 5พฤษภาคมจ่าย41.1</v>
      </c>
      <c r="J31" s="24" t="str">
        <f t="shared" si="38"/>
        <v>สาขาที่ 5มิถุนายนจ่าย41.1</v>
      </c>
      <c r="K31" s="24" t="str">
        <f t="shared" si="39"/>
        <v>สาขาที่ 5กรกฎาคมจ่าย41.1</v>
      </c>
      <c r="L31" s="24" t="str">
        <f t="shared" si="40"/>
        <v>สาขาที่ 5สิงหาคมจ่าย41.1</v>
      </c>
      <c r="M31" s="24" t="str">
        <f t="shared" si="41"/>
        <v>สาขาที่ 5กันยายนจ่าย41.1</v>
      </c>
      <c r="N31" s="24" t="str">
        <f t="shared" si="42"/>
        <v>สาขาที่ 5จ่าย41.1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3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4"/>
        <v>0</v>
      </c>
      <c r="AH31" s="68">
        <f t="shared" si="44"/>
        <v>0</v>
      </c>
      <c r="AI31" s="25"/>
    </row>
    <row r="32" spans="1:35" ht="24" x14ac:dyDescent="0.55000000000000004">
      <c r="A32" s="7"/>
      <c r="B32" s="24" t="str">
        <f t="shared" si="30"/>
        <v>สาขาที่ 5ตุลาคมจ่าย42</v>
      </c>
      <c r="C32" s="24" t="str">
        <f t="shared" si="31"/>
        <v>สาขาที่ 5พฤศจิกายนจ่าย42</v>
      </c>
      <c r="D32" s="24" t="str">
        <f t="shared" si="32"/>
        <v>สาขาที่ 5ธันวาคมจ่าย42</v>
      </c>
      <c r="E32" s="24" t="str">
        <f t="shared" si="33"/>
        <v>สาขาที่ 5มกราคมจ่าย42</v>
      </c>
      <c r="F32" s="24" t="str">
        <f t="shared" si="34"/>
        <v>สาขาที่ 5กุมภาพันธ์จ่าย42</v>
      </c>
      <c r="G32" s="24" t="str">
        <f t="shared" si="35"/>
        <v>สาขาที่ 5มีนาคมจ่าย42</v>
      </c>
      <c r="H32" s="24" t="str">
        <f t="shared" si="36"/>
        <v>สาขาที่ 5เมษายนจ่าย42</v>
      </c>
      <c r="I32" s="24" t="str">
        <f t="shared" si="37"/>
        <v>สาขาที่ 5พฤษภาคมจ่าย42</v>
      </c>
      <c r="J32" s="24" t="str">
        <f t="shared" si="38"/>
        <v>สาขาที่ 5มิถุนายนจ่าย42</v>
      </c>
      <c r="K32" s="24" t="str">
        <f t="shared" si="39"/>
        <v>สาขาที่ 5กรกฎาคมจ่าย42</v>
      </c>
      <c r="L32" s="24" t="str">
        <f t="shared" si="40"/>
        <v>สาขาที่ 5สิงหาคมจ่าย42</v>
      </c>
      <c r="M32" s="24" t="str">
        <f t="shared" si="41"/>
        <v>สาขาที่ 5กันยายนจ่าย42</v>
      </c>
      <c r="N32" s="24" t="str">
        <f t="shared" si="42"/>
        <v>สาขาที่ 5จ่าย42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3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4"/>
        <v>0</v>
      </c>
      <c r="AH32" s="68">
        <f t="shared" si="44"/>
        <v>0</v>
      </c>
      <c r="AI32" s="25"/>
    </row>
    <row r="33" spans="1:35" ht="24" x14ac:dyDescent="0.55000000000000004">
      <c r="A33" s="7"/>
      <c r="B33" s="24" t="str">
        <f t="shared" si="30"/>
        <v>สาขาที่ 5ตุลาคมจ่าย42.1</v>
      </c>
      <c r="C33" s="24" t="str">
        <f t="shared" si="31"/>
        <v>สาขาที่ 5พฤศจิกายนจ่าย42.1</v>
      </c>
      <c r="D33" s="24" t="str">
        <f t="shared" si="32"/>
        <v>สาขาที่ 5ธันวาคมจ่าย42.1</v>
      </c>
      <c r="E33" s="24" t="str">
        <f t="shared" si="33"/>
        <v>สาขาที่ 5มกราคมจ่าย42.1</v>
      </c>
      <c r="F33" s="24" t="str">
        <f t="shared" si="34"/>
        <v>สาขาที่ 5กุมภาพันธ์จ่าย42.1</v>
      </c>
      <c r="G33" s="24" t="str">
        <f t="shared" si="35"/>
        <v>สาขาที่ 5มีนาคมจ่าย42.1</v>
      </c>
      <c r="H33" s="24" t="str">
        <f t="shared" si="36"/>
        <v>สาขาที่ 5เมษายนจ่าย42.1</v>
      </c>
      <c r="I33" s="24" t="str">
        <f t="shared" si="37"/>
        <v>สาขาที่ 5พฤษภาคมจ่าย42.1</v>
      </c>
      <c r="J33" s="24" t="str">
        <f t="shared" si="38"/>
        <v>สาขาที่ 5มิถุนายนจ่าย42.1</v>
      </c>
      <c r="K33" s="24" t="str">
        <f t="shared" si="39"/>
        <v>สาขาที่ 5กรกฎาคมจ่าย42.1</v>
      </c>
      <c r="L33" s="24" t="str">
        <f t="shared" si="40"/>
        <v>สาขาที่ 5สิงหาคมจ่าย42.1</v>
      </c>
      <c r="M33" s="24" t="str">
        <f t="shared" si="41"/>
        <v>สาขาที่ 5กันยายนจ่าย42.1</v>
      </c>
      <c r="N33" s="24" t="str">
        <f t="shared" si="42"/>
        <v>สาขาที่ 5จ่าย42.1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3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4"/>
        <v>0</v>
      </c>
      <c r="AH33" s="68">
        <f t="shared" si="44"/>
        <v>0</v>
      </c>
      <c r="AI33" s="25"/>
    </row>
    <row r="34" spans="1:35" ht="24" x14ac:dyDescent="0.55000000000000004">
      <c r="A34" s="7"/>
      <c r="B34" s="24" t="str">
        <f t="shared" si="30"/>
        <v>สาขาที่ 5ตุลาคมจ่าย43</v>
      </c>
      <c r="C34" s="24" t="str">
        <f t="shared" si="31"/>
        <v>สาขาที่ 5พฤศจิกายนจ่าย43</v>
      </c>
      <c r="D34" s="24" t="str">
        <f t="shared" si="32"/>
        <v>สาขาที่ 5ธันวาคมจ่าย43</v>
      </c>
      <c r="E34" s="24" t="str">
        <f t="shared" si="33"/>
        <v>สาขาที่ 5มกราคมจ่าย43</v>
      </c>
      <c r="F34" s="24" t="str">
        <f t="shared" si="34"/>
        <v>สาขาที่ 5กุมภาพันธ์จ่าย43</v>
      </c>
      <c r="G34" s="24" t="str">
        <f t="shared" si="35"/>
        <v>สาขาที่ 5มีนาคมจ่าย43</v>
      </c>
      <c r="H34" s="24" t="str">
        <f t="shared" si="36"/>
        <v>สาขาที่ 5เมษายนจ่าย43</v>
      </c>
      <c r="I34" s="24" t="str">
        <f t="shared" si="37"/>
        <v>สาขาที่ 5พฤษภาคมจ่าย43</v>
      </c>
      <c r="J34" s="24" t="str">
        <f t="shared" si="38"/>
        <v>สาขาที่ 5มิถุนายนจ่าย43</v>
      </c>
      <c r="K34" s="24" t="str">
        <f t="shared" si="39"/>
        <v>สาขาที่ 5กรกฎาคมจ่าย43</v>
      </c>
      <c r="L34" s="24" t="str">
        <f t="shared" si="40"/>
        <v>สาขาที่ 5สิงหาคมจ่าย43</v>
      </c>
      <c r="M34" s="24" t="str">
        <f t="shared" si="41"/>
        <v>สาขาที่ 5กันยายนจ่าย43</v>
      </c>
      <c r="N34" s="24" t="str">
        <f t="shared" si="42"/>
        <v>สาขาที่ 5จ่าย43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3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4"/>
        <v>0</v>
      </c>
      <c r="AH34" s="68">
        <f t="shared" si="44"/>
        <v>0</v>
      </c>
      <c r="AI34" s="25"/>
    </row>
    <row r="35" spans="1:35" ht="24" x14ac:dyDescent="0.55000000000000004">
      <c r="A35" s="7"/>
      <c r="B35" s="24" t="str">
        <f t="shared" si="30"/>
        <v>สาขาที่ 5ตุลาคมจ่าย43.1</v>
      </c>
      <c r="C35" s="24" t="str">
        <f t="shared" si="31"/>
        <v>สาขาที่ 5พฤศจิกายนจ่าย43.1</v>
      </c>
      <c r="D35" s="24" t="str">
        <f t="shared" si="32"/>
        <v>สาขาที่ 5ธันวาคมจ่าย43.1</v>
      </c>
      <c r="E35" s="24" t="str">
        <f t="shared" si="33"/>
        <v>สาขาที่ 5มกราคมจ่าย43.1</v>
      </c>
      <c r="F35" s="24" t="str">
        <f t="shared" si="34"/>
        <v>สาขาที่ 5กุมภาพันธ์จ่าย43.1</v>
      </c>
      <c r="G35" s="24" t="str">
        <f t="shared" si="35"/>
        <v>สาขาที่ 5มีนาคมจ่าย43.1</v>
      </c>
      <c r="H35" s="24" t="str">
        <f t="shared" si="36"/>
        <v>สาขาที่ 5เมษายนจ่าย43.1</v>
      </c>
      <c r="I35" s="24" t="str">
        <f t="shared" si="37"/>
        <v>สาขาที่ 5พฤษภาคมจ่าย43.1</v>
      </c>
      <c r="J35" s="24" t="str">
        <f t="shared" si="38"/>
        <v>สาขาที่ 5มิถุนายนจ่าย43.1</v>
      </c>
      <c r="K35" s="24" t="str">
        <f t="shared" si="39"/>
        <v>สาขาที่ 5กรกฎาคมจ่าย43.1</v>
      </c>
      <c r="L35" s="24" t="str">
        <f t="shared" si="40"/>
        <v>สาขาที่ 5สิงหาคมจ่าย43.1</v>
      </c>
      <c r="M35" s="24" t="str">
        <f t="shared" si="41"/>
        <v>สาขาที่ 5กันยายนจ่าย43.1</v>
      </c>
      <c r="N35" s="24" t="str">
        <f t="shared" si="42"/>
        <v>สาขาที่ 5จ่าย43.1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3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4"/>
        <v>0</v>
      </c>
      <c r="AH35" s="68">
        <f t="shared" si="44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5">$A$3&amp;$B$5&amp;$B$6&amp;O37</f>
        <v>สาขาที่ 5ตุลาคมจ่าย51</v>
      </c>
      <c r="C37" s="24" t="str">
        <f t="shared" ref="C37:C48" si="46">$A$3&amp;$C$5&amp;$C$6&amp;O37</f>
        <v>สาขาที่ 5พฤศจิกายนจ่าย51</v>
      </c>
      <c r="D37" s="24" t="str">
        <f t="shared" ref="D37:D48" si="47">$A$3&amp;$D$5&amp;$D$6&amp;O37</f>
        <v>สาขาที่ 5ธันวาคมจ่าย51</v>
      </c>
      <c r="E37" s="24" t="str">
        <f t="shared" ref="E37:E48" si="48">$A$3&amp;$E$5&amp;$E$6&amp;O37</f>
        <v>สาขาที่ 5มกราคมจ่าย51</v>
      </c>
      <c r="F37" s="24" t="str">
        <f t="shared" ref="F37:F48" si="49">$A$3&amp;$F$5&amp;$F$6&amp;O37</f>
        <v>สาขาที่ 5กุมภาพันธ์จ่าย51</v>
      </c>
      <c r="G37" s="24" t="str">
        <f t="shared" ref="G37:G48" si="50">$A$3&amp;$G$5&amp;$G$6&amp;O37</f>
        <v>สาขาที่ 5มีนาคมจ่าย51</v>
      </c>
      <c r="H37" s="24" t="str">
        <f t="shared" ref="H37:H48" si="51">$A$3&amp;$H$5&amp;$H$6&amp;O37</f>
        <v>สาขาที่ 5เมษายนจ่าย51</v>
      </c>
      <c r="I37" s="24" t="str">
        <f t="shared" ref="I37:I48" si="52">$A$3&amp;$I$5&amp;$I$6&amp;O37</f>
        <v>สาขาที่ 5พฤษภาคมจ่าย51</v>
      </c>
      <c r="J37" s="24" t="str">
        <f t="shared" ref="J37:J48" si="53">$A$3&amp;$J$5&amp;$J$6&amp;O37</f>
        <v>สาขาที่ 5มิถุนายนจ่าย51</v>
      </c>
      <c r="K37" s="24" t="str">
        <f t="shared" ref="K37:K48" si="54">$A$3&amp;$K$5&amp;$K$6&amp;O37</f>
        <v>สาขาที่ 5กรกฎาคมจ่าย51</v>
      </c>
      <c r="L37" s="24" t="str">
        <f t="shared" ref="L37:L48" si="55">$A$3&amp;$L$5&amp;$L$6&amp;O37</f>
        <v>สาขาที่ 5สิงหาคมจ่าย51</v>
      </c>
      <c r="M37" s="24" t="str">
        <f t="shared" ref="M37:M48" si="56">$A$3&amp;$M$5&amp;$M$6&amp;O37</f>
        <v>สาขาที่ 5กันยายนจ่าย51</v>
      </c>
      <c r="N37" s="24" t="str">
        <f t="shared" ref="N37:N48" si="57">$A$3&amp;$N$6&amp;O37</f>
        <v>สาขาที่ 5จ่าย51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58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H48" si="59">Q37+AE37</f>
        <v>0</v>
      </c>
      <c r="AH37" s="68">
        <f t="shared" si="59"/>
        <v>0</v>
      </c>
      <c r="AI37" s="25"/>
    </row>
    <row r="38" spans="1:35" ht="24" x14ac:dyDescent="0.55000000000000004">
      <c r="A38" s="7"/>
      <c r="B38" s="24" t="str">
        <f t="shared" si="45"/>
        <v>สาขาที่ 5ตุลาคมจ่าย51.1</v>
      </c>
      <c r="C38" s="24" t="str">
        <f t="shared" si="46"/>
        <v>สาขาที่ 5พฤศจิกายนจ่าย51.1</v>
      </c>
      <c r="D38" s="24" t="str">
        <f t="shared" si="47"/>
        <v>สาขาที่ 5ธันวาคมจ่าย51.1</v>
      </c>
      <c r="E38" s="24" t="str">
        <f t="shared" si="48"/>
        <v>สาขาที่ 5มกราคมจ่าย51.1</v>
      </c>
      <c r="F38" s="24" t="str">
        <f t="shared" si="49"/>
        <v>สาขาที่ 5กุมภาพันธ์จ่าย51.1</v>
      </c>
      <c r="G38" s="24" t="str">
        <f t="shared" si="50"/>
        <v>สาขาที่ 5มีนาคมจ่าย51.1</v>
      </c>
      <c r="H38" s="24" t="str">
        <f t="shared" si="51"/>
        <v>สาขาที่ 5เมษายนจ่าย51.1</v>
      </c>
      <c r="I38" s="24" t="str">
        <f t="shared" si="52"/>
        <v>สาขาที่ 5พฤษภาคมจ่าย51.1</v>
      </c>
      <c r="J38" s="24" t="str">
        <f t="shared" si="53"/>
        <v>สาขาที่ 5มิถุนายนจ่าย51.1</v>
      </c>
      <c r="K38" s="24" t="str">
        <f t="shared" si="54"/>
        <v>สาขาที่ 5กรกฎาคมจ่าย51.1</v>
      </c>
      <c r="L38" s="24" t="str">
        <f t="shared" si="55"/>
        <v>สาขาที่ 5สิงหาคมจ่าย51.1</v>
      </c>
      <c r="M38" s="24" t="str">
        <f t="shared" si="56"/>
        <v>สาขาที่ 5กันยายนจ่าย51.1</v>
      </c>
      <c r="N38" s="24" t="str">
        <f t="shared" si="57"/>
        <v>สาขาที่ 5จ่าย51.1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58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59"/>
        <v>0</v>
      </c>
      <c r="AH38" s="68">
        <f t="shared" si="59"/>
        <v>0</v>
      </c>
      <c r="AI38" s="25"/>
    </row>
    <row r="39" spans="1:35" ht="24" x14ac:dyDescent="0.55000000000000004">
      <c r="A39" s="7"/>
      <c r="B39" s="24" t="str">
        <f t="shared" si="45"/>
        <v>สาขาที่ 5ตุลาคมจ่าย51.2</v>
      </c>
      <c r="C39" s="24" t="str">
        <f t="shared" si="46"/>
        <v>สาขาที่ 5พฤศจิกายนจ่าย51.2</v>
      </c>
      <c r="D39" s="24" t="str">
        <f t="shared" si="47"/>
        <v>สาขาที่ 5ธันวาคมจ่าย51.2</v>
      </c>
      <c r="E39" s="24" t="str">
        <f t="shared" si="48"/>
        <v>สาขาที่ 5มกราคมจ่าย51.2</v>
      </c>
      <c r="F39" s="24" t="str">
        <f t="shared" si="49"/>
        <v>สาขาที่ 5กุมภาพันธ์จ่าย51.2</v>
      </c>
      <c r="G39" s="24" t="str">
        <f t="shared" si="50"/>
        <v>สาขาที่ 5มีนาคมจ่าย51.2</v>
      </c>
      <c r="H39" s="24" t="str">
        <f t="shared" si="51"/>
        <v>สาขาที่ 5เมษายนจ่าย51.2</v>
      </c>
      <c r="I39" s="24" t="str">
        <f t="shared" si="52"/>
        <v>สาขาที่ 5พฤษภาคมจ่าย51.2</v>
      </c>
      <c r="J39" s="24" t="str">
        <f t="shared" si="53"/>
        <v>สาขาที่ 5มิถุนายนจ่าย51.2</v>
      </c>
      <c r="K39" s="24" t="str">
        <f t="shared" si="54"/>
        <v>สาขาที่ 5กรกฎาคมจ่าย51.2</v>
      </c>
      <c r="L39" s="24" t="str">
        <f t="shared" si="55"/>
        <v>สาขาที่ 5สิงหาคมจ่าย51.2</v>
      </c>
      <c r="M39" s="24" t="str">
        <f t="shared" si="56"/>
        <v>สาขาที่ 5กันยายนจ่าย51.2</v>
      </c>
      <c r="N39" s="24" t="str">
        <f t="shared" si="57"/>
        <v>สาขาที่ 5จ่าย51.2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58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59"/>
        <v>0</v>
      </c>
      <c r="AH39" s="68">
        <f t="shared" si="59"/>
        <v>0</v>
      </c>
      <c r="AI39" s="25"/>
    </row>
    <row r="40" spans="1:35" ht="24" x14ac:dyDescent="0.55000000000000004">
      <c r="A40" s="7"/>
      <c r="B40" s="24" t="str">
        <f t="shared" si="45"/>
        <v>สาขาที่ 5ตุลาคมจ่าย51</v>
      </c>
      <c r="C40" s="24" t="str">
        <f t="shared" si="46"/>
        <v>สาขาที่ 5พฤศจิกายนจ่าย51</v>
      </c>
      <c r="D40" s="24" t="str">
        <f t="shared" si="47"/>
        <v>สาขาที่ 5ธันวาคมจ่าย51</v>
      </c>
      <c r="E40" s="24" t="str">
        <f t="shared" si="48"/>
        <v>สาขาที่ 5มกราคมจ่าย51</v>
      </c>
      <c r="F40" s="24" t="str">
        <f t="shared" si="49"/>
        <v>สาขาที่ 5กุมภาพันธ์จ่าย51</v>
      </c>
      <c r="G40" s="24" t="str">
        <f t="shared" si="50"/>
        <v>สาขาที่ 5มีนาคมจ่าย51</v>
      </c>
      <c r="H40" s="24" t="str">
        <f t="shared" si="51"/>
        <v>สาขาที่ 5เมษายนจ่าย51</v>
      </c>
      <c r="I40" s="24" t="str">
        <f t="shared" si="52"/>
        <v>สาขาที่ 5พฤษภาคมจ่าย51</v>
      </c>
      <c r="J40" s="24" t="str">
        <f t="shared" si="53"/>
        <v>สาขาที่ 5มิถุนายนจ่าย51</v>
      </c>
      <c r="K40" s="24" t="str">
        <f t="shared" si="54"/>
        <v>สาขาที่ 5กรกฎาคมจ่าย51</v>
      </c>
      <c r="L40" s="24" t="str">
        <f t="shared" si="55"/>
        <v>สาขาที่ 5สิงหาคมจ่าย51</v>
      </c>
      <c r="M40" s="24" t="str">
        <f t="shared" si="56"/>
        <v>สาขาที่ 5กันยายนจ่าย51</v>
      </c>
      <c r="N40" s="24" t="str">
        <f t="shared" si="57"/>
        <v>สาขาที่ 5จ่าย51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58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59"/>
        <v>0</v>
      </c>
      <c r="AH40" s="68">
        <f t="shared" si="59"/>
        <v>0</v>
      </c>
      <c r="AI40" s="25"/>
    </row>
    <row r="41" spans="1:35" ht="24" x14ac:dyDescent="0.55000000000000004">
      <c r="A41" s="7"/>
      <c r="B41" s="24" t="str">
        <f t="shared" si="45"/>
        <v>สาขาที่ 5ตุลาคมจ่าย51.1</v>
      </c>
      <c r="C41" s="24" t="str">
        <f t="shared" si="46"/>
        <v>สาขาที่ 5พฤศจิกายนจ่าย51.1</v>
      </c>
      <c r="D41" s="24" t="str">
        <f t="shared" si="47"/>
        <v>สาขาที่ 5ธันวาคมจ่าย51.1</v>
      </c>
      <c r="E41" s="24" t="str">
        <f t="shared" si="48"/>
        <v>สาขาที่ 5มกราคมจ่าย51.1</v>
      </c>
      <c r="F41" s="24" t="str">
        <f t="shared" si="49"/>
        <v>สาขาที่ 5กุมภาพันธ์จ่าย51.1</v>
      </c>
      <c r="G41" s="24" t="str">
        <f t="shared" si="50"/>
        <v>สาขาที่ 5มีนาคมจ่าย51.1</v>
      </c>
      <c r="H41" s="24" t="str">
        <f t="shared" si="51"/>
        <v>สาขาที่ 5เมษายนจ่าย51.1</v>
      </c>
      <c r="I41" s="24" t="str">
        <f t="shared" si="52"/>
        <v>สาขาที่ 5พฤษภาคมจ่าย51.1</v>
      </c>
      <c r="J41" s="24" t="str">
        <f t="shared" si="53"/>
        <v>สาขาที่ 5มิถุนายนจ่าย51.1</v>
      </c>
      <c r="K41" s="24" t="str">
        <f t="shared" si="54"/>
        <v>สาขาที่ 5กรกฎาคมจ่าย51.1</v>
      </c>
      <c r="L41" s="24" t="str">
        <f t="shared" si="55"/>
        <v>สาขาที่ 5สิงหาคมจ่าย51.1</v>
      </c>
      <c r="M41" s="24" t="str">
        <f t="shared" si="56"/>
        <v>สาขาที่ 5กันยายนจ่าย51.1</v>
      </c>
      <c r="N41" s="24" t="str">
        <f t="shared" si="57"/>
        <v>สาขาที่ 5จ่าย51.1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58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59"/>
        <v>0</v>
      </c>
      <c r="AH41" s="68">
        <f t="shared" si="59"/>
        <v>0</v>
      </c>
      <c r="AI41" s="25"/>
    </row>
    <row r="42" spans="1:35" ht="24" x14ac:dyDescent="0.55000000000000004">
      <c r="A42" s="7"/>
      <c r="B42" s="24" t="str">
        <f t="shared" si="45"/>
        <v>สาขาที่ 5ตุลาคมจ่าย51.2</v>
      </c>
      <c r="C42" s="24" t="str">
        <f t="shared" si="46"/>
        <v>สาขาที่ 5พฤศจิกายนจ่าย51.2</v>
      </c>
      <c r="D42" s="24" t="str">
        <f t="shared" si="47"/>
        <v>สาขาที่ 5ธันวาคมจ่าย51.2</v>
      </c>
      <c r="E42" s="24" t="str">
        <f t="shared" si="48"/>
        <v>สาขาที่ 5มกราคมจ่าย51.2</v>
      </c>
      <c r="F42" s="24" t="str">
        <f t="shared" si="49"/>
        <v>สาขาที่ 5กุมภาพันธ์จ่าย51.2</v>
      </c>
      <c r="G42" s="24" t="str">
        <f t="shared" si="50"/>
        <v>สาขาที่ 5มีนาคมจ่าย51.2</v>
      </c>
      <c r="H42" s="24" t="str">
        <f t="shared" si="51"/>
        <v>สาขาที่ 5เมษายนจ่าย51.2</v>
      </c>
      <c r="I42" s="24" t="str">
        <f t="shared" si="52"/>
        <v>สาขาที่ 5พฤษภาคมจ่าย51.2</v>
      </c>
      <c r="J42" s="24" t="str">
        <f t="shared" si="53"/>
        <v>สาขาที่ 5มิถุนายนจ่าย51.2</v>
      </c>
      <c r="K42" s="24" t="str">
        <f t="shared" si="54"/>
        <v>สาขาที่ 5กรกฎาคมจ่าย51.2</v>
      </c>
      <c r="L42" s="24" t="str">
        <f t="shared" si="55"/>
        <v>สาขาที่ 5สิงหาคมจ่าย51.2</v>
      </c>
      <c r="M42" s="24" t="str">
        <f t="shared" si="56"/>
        <v>สาขาที่ 5กันยายนจ่าย51.2</v>
      </c>
      <c r="N42" s="24" t="str">
        <f t="shared" si="57"/>
        <v>สาขาที่ 5จ่าย51.2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58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59"/>
        <v>0</v>
      </c>
      <c r="AH42" s="68">
        <f t="shared" si="59"/>
        <v>0</v>
      </c>
      <c r="AI42" s="25"/>
    </row>
    <row r="43" spans="1:35" ht="24" x14ac:dyDescent="0.55000000000000004">
      <c r="A43" s="7"/>
      <c r="B43" s="24" t="str">
        <f t="shared" si="45"/>
        <v>สาขาที่ 5ตุลาคมจ่าย51</v>
      </c>
      <c r="C43" s="24" t="str">
        <f t="shared" si="46"/>
        <v>สาขาที่ 5พฤศจิกายนจ่าย51</v>
      </c>
      <c r="D43" s="24" t="str">
        <f t="shared" si="47"/>
        <v>สาขาที่ 5ธันวาคมจ่าย51</v>
      </c>
      <c r="E43" s="24" t="str">
        <f t="shared" si="48"/>
        <v>สาขาที่ 5มกราคมจ่าย51</v>
      </c>
      <c r="F43" s="24" t="str">
        <f t="shared" si="49"/>
        <v>สาขาที่ 5กุมภาพันธ์จ่าย51</v>
      </c>
      <c r="G43" s="24" t="str">
        <f t="shared" si="50"/>
        <v>สาขาที่ 5มีนาคมจ่าย51</v>
      </c>
      <c r="H43" s="24" t="str">
        <f t="shared" si="51"/>
        <v>สาขาที่ 5เมษายนจ่าย51</v>
      </c>
      <c r="I43" s="24" t="str">
        <f t="shared" si="52"/>
        <v>สาขาที่ 5พฤษภาคมจ่าย51</v>
      </c>
      <c r="J43" s="24" t="str">
        <f t="shared" si="53"/>
        <v>สาขาที่ 5มิถุนายนจ่าย51</v>
      </c>
      <c r="K43" s="24" t="str">
        <f t="shared" si="54"/>
        <v>สาขาที่ 5กรกฎาคมจ่าย51</v>
      </c>
      <c r="L43" s="24" t="str">
        <f t="shared" si="55"/>
        <v>สาขาที่ 5สิงหาคมจ่าย51</v>
      </c>
      <c r="M43" s="24" t="str">
        <f t="shared" si="56"/>
        <v>สาขาที่ 5กันยายนจ่าย51</v>
      </c>
      <c r="N43" s="24" t="str">
        <f t="shared" si="57"/>
        <v>สาขาที่ 5จ่าย51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58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59"/>
        <v>0</v>
      </c>
      <c r="AH43" s="68">
        <f t="shared" si="59"/>
        <v>0</v>
      </c>
      <c r="AI43" s="25"/>
    </row>
    <row r="44" spans="1:35" ht="24" x14ac:dyDescent="0.55000000000000004">
      <c r="A44" s="7"/>
      <c r="B44" s="24" t="str">
        <f t="shared" si="45"/>
        <v>สาขาที่ 5ตุลาคมจ่าย51.1</v>
      </c>
      <c r="C44" s="24" t="str">
        <f t="shared" si="46"/>
        <v>สาขาที่ 5พฤศจิกายนจ่าย51.1</v>
      </c>
      <c r="D44" s="24" t="str">
        <f t="shared" si="47"/>
        <v>สาขาที่ 5ธันวาคมจ่าย51.1</v>
      </c>
      <c r="E44" s="24" t="str">
        <f t="shared" si="48"/>
        <v>สาขาที่ 5มกราคมจ่าย51.1</v>
      </c>
      <c r="F44" s="24" t="str">
        <f t="shared" si="49"/>
        <v>สาขาที่ 5กุมภาพันธ์จ่าย51.1</v>
      </c>
      <c r="G44" s="24" t="str">
        <f t="shared" si="50"/>
        <v>สาขาที่ 5มีนาคมจ่าย51.1</v>
      </c>
      <c r="H44" s="24" t="str">
        <f t="shared" si="51"/>
        <v>สาขาที่ 5เมษายนจ่าย51.1</v>
      </c>
      <c r="I44" s="24" t="str">
        <f t="shared" si="52"/>
        <v>สาขาที่ 5พฤษภาคมจ่าย51.1</v>
      </c>
      <c r="J44" s="24" t="str">
        <f t="shared" si="53"/>
        <v>สาขาที่ 5มิถุนายนจ่าย51.1</v>
      </c>
      <c r="K44" s="24" t="str">
        <f t="shared" si="54"/>
        <v>สาขาที่ 5กรกฎาคมจ่าย51.1</v>
      </c>
      <c r="L44" s="24" t="str">
        <f t="shared" si="55"/>
        <v>สาขาที่ 5สิงหาคมจ่าย51.1</v>
      </c>
      <c r="M44" s="24" t="str">
        <f t="shared" si="56"/>
        <v>สาขาที่ 5กันยายนจ่าย51.1</v>
      </c>
      <c r="N44" s="24" t="str">
        <f t="shared" si="57"/>
        <v>สาขาที่ 5จ่าย51.1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58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59"/>
        <v>0</v>
      </c>
      <c r="AH44" s="68">
        <f t="shared" si="59"/>
        <v>0</v>
      </c>
      <c r="AI44" s="25"/>
    </row>
    <row r="45" spans="1:35" ht="24" x14ac:dyDescent="0.55000000000000004">
      <c r="A45" s="7"/>
      <c r="B45" s="24" t="str">
        <f t="shared" si="45"/>
        <v>สาขาที่ 5ตุลาคมจ่าย51.2</v>
      </c>
      <c r="C45" s="24" t="str">
        <f t="shared" si="46"/>
        <v>สาขาที่ 5พฤศจิกายนจ่าย51.2</v>
      </c>
      <c r="D45" s="24" t="str">
        <f t="shared" si="47"/>
        <v>สาขาที่ 5ธันวาคมจ่าย51.2</v>
      </c>
      <c r="E45" s="24" t="str">
        <f t="shared" si="48"/>
        <v>สาขาที่ 5มกราคมจ่าย51.2</v>
      </c>
      <c r="F45" s="24" t="str">
        <f t="shared" si="49"/>
        <v>สาขาที่ 5กุมภาพันธ์จ่าย51.2</v>
      </c>
      <c r="G45" s="24" t="str">
        <f t="shared" si="50"/>
        <v>สาขาที่ 5มีนาคมจ่าย51.2</v>
      </c>
      <c r="H45" s="24" t="str">
        <f t="shared" si="51"/>
        <v>สาขาที่ 5เมษายนจ่าย51.2</v>
      </c>
      <c r="I45" s="24" t="str">
        <f t="shared" si="52"/>
        <v>สาขาที่ 5พฤษภาคมจ่าย51.2</v>
      </c>
      <c r="J45" s="24" t="str">
        <f t="shared" si="53"/>
        <v>สาขาที่ 5มิถุนายนจ่าย51.2</v>
      </c>
      <c r="K45" s="24" t="str">
        <f t="shared" si="54"/>
        <v>สาขาที่ 5กรกฎาคมจ่าย51.2</v>
      </c>
      <c r="L45" s="24" t="str">
        <f t="shared" si="55"/>
        <v>สาขาที่ 5สิงหาคมจ่าย51.2</v>
      </c>
      <c r="M45" s="24" t="str">
        <f t="shared" si="56"/>
        <v>สาขาที่ 5กันยายนจ่าย51.2</v>
      </c>
      <c r="N45" s="24" t="str">
        <f t="shared" si="57"/>
        <v>สาขาที่ 5จ่าย51.2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58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59"/>
        <v>0</v>
      </c>
      <c r="AH45" s="68">
        <f t="shared" si="59"/>
        <v>0</v>
      </c>
      <c r="AI45" s="25"/>
    </row>
    <row r="46" spans="1:35" ht="24" x14ac:dyDescent="0.55000000000000004">
      <c r="A46" s="7"/>
      <c r="B46" s="24" t="str">
        <f t="shared" si="45"/>
        <v>สาขาที่ 5ตุลาคมจ่าย51</v>
      </c>
      <c r="C46" s="24" t="str">
        <f t="shared" si="46"/>
        <v>สาขาที่ 5พฤศจิกายนจ่าย51</v>
      </c>
      <c r="D46" s="24" t="str">
        <f t="shared" si="47"/>
        <v>สาขาที่ 5ธันวาคมจ่าย51</v>
      </c>
      <c r="E46" s="24" t="str">
        <f t="shared" si="48"/>
        <v>สาขาที่ 5มกราคมจ่าย51</v>
      </c>
      <c r="F46" s="24" t="str">
        <f t="shared" si="49"/>
        <v>สาขาที่ 5กุมภาพันธ์จ่าย51</v>
      </c>
      <c r="G46" s="24" t="str">
        <f t="shared" si="50"/>
        <v>สาขาที่ 5มีนาคมจ่าย51</v>
      </c>
      <c r="H46" s="24" t="str">
        <f t="shared" si="51"/>
        <v>สาขาที่ 5เมษายนจ่าย51</v>
      </c>
      <c r="I46" s="24" t="str">
        <f t="shared" si="52"/>
        <v>สาขาที่ 5พฤษภาคมจ่าย51</v>
      </c>
      <c r="J46" s="24" t="str">
        <f t="shared" si="53"/>
        <v>สาขาที่ 5มิถุนายนจ่าย51</v>
      </c>
      <c r="K46" s="24" t="str">
        <f t="shared" si="54"/>
        <v>สาขาที่ 5กรกฎาคมจ่าย51</v>
      </c>
      <c r="L46" s="24" t="str">
        <f t="shared" si="55"/>
        <v>สาขาที่ 5สิงหาคมจ่าย51</v>
      </c>
      <c r="M46" s="24" t="str">
        <f t="shared" si="56"/>
        <v>สาขาที่ 5กันยายนจ่าย51</v>
      </c>
      <c r="N46" s="24" t="str">
        <f t="shared" si="57"/>
        <v>สาขาที่ 5จ่าย51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58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59"/>
        <v>0</v>
      </c>
      <c r="AH46" s="68">
        <f t="shared" si="59"/>
        <v>0</v>
      </c>
      <c r="AI46" s="25"/>
    </row>
    <row r="47" spans="1:35" ht="24" x14ac:dyDescent="0.55000000000000004">
      <c r="A47" s="7"/>
      <c r="B47" s="24" t="str">
        <f t="shared" si="45"/>
        <v>สาขาที่ 5ตุลาคมจ่าย51.1</v>
      </c>
      <c r="C47" s="24" t="str">
        <f t="shared" si="46"/>
        <v>สาขาที่ 5พฤศจิกายนจ่าย51.1</v>
      </c>
      <c r="D47" s="24" t="str">
        <f t="shared" si="47"/>
        <v>สาขาที่ 5ธันวาคมจ่าย51.1</v>
      </c>
      <c r="E47" s="24" t="str">
        <f t="shared" si="48"/>
        <v>สาขาที่ 5มกราคมจ่าย51.1</v>
      </c>
      <c r="F47" s="24" t="str">
        <f t="shared" si="49"/>
        <v>สาขาที่ 5กุมภาพันธ์จ่าย51.1</v>
      </c>
      <c r="G47" s="24" t="str">
        <f t="shared" si="50"/>
        <v>สาขาที่ 5มีนาคมจ่าย51.1</v>
      </c>
      <c r="H47" s="24" t="str">
        <f t="shared" si="51"/>
        <v>สาขาที่ 5เมษายนจ่าย51.1</v>
      </c>
      <c r="I47" s="24" t="str">
        <f t="shared" si="52"/>
        <v>สาขาที่ 5พฤษภาคมจ่าย51.1</v>
      </c>
      <c r="J47" s="24" t="str">
        <f t="shared" si="53"/>
        <v>สาขาที่ 5มิถุนายนจ่าย51.1</v>
      </c>
      <c r="K47" s="24" t="str">
        <f t="shared" si="54"/>
        <v>สาขาที่ 5กรกฎาคมจ่าย51.1</v>
      </c>
      <c r="L47" s="24" t="str">
        <f t="shared" si="55"/>
        <v>สาขาที่ 5สิงหาคมจ่าย51.1</v>
      </c>
      <c r="M47" s="24" t="str">
        <f t="shared" si="56"/>
        <v>สาขาที่ 5กันยายนจ่าย51.1</v>
      </c>
      <c r="N47" s="24" t="str">
        <f t="shared" si="57"/>
        <v>สาขาที่ 5จ่าย51.1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58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59"/>
        <v>0</v>
      </c>
      <c r="AH47" s="68">
        <f t="shared" si="59"/>
        <v>0</v>
      </c>
      <c r="AI47" s="25"/>
    </row>
    <row r="48" spans="1:35" ht="24" x14ac:dyDescent="0.55000000000000004">
      <c r="A48" s="7"/>
      <c r="B48" s="24" t="str">
        <f t="shared" si="45"/>
        <v>สาขาที่ 5ตุลาคมจ่าย51.2</v>
      </c>
      <c r="C48" s="24" t="str">
        <f t="shared" si="46"/>
        <v>สาขาที่ 5พฤศจิกายนจ่าย51.2</v>
      </c>
      <c r="D48" s="24" t="str">
        <f t="shared" si="47"/>
        <v>สาขาที่ 5ธันวาคมจ่าย51.2</v>
      </c>
      <c r="E48" s="24" t="str">
        <f t="shared" si="48"/>
        <v>สาขาที่ 5มกราคมจ่าย51.2</v>
      </c>
      <c r="F48" s="24" t="str">
        <f t="shared" si="49"/>
        <v>สาขาที่ 5กุมภาพันธ์จ่าย51.2</v>
      </c>
      <c r="G48" s="24" t="str">
        <f t="shared" si="50"/>
        <v>สาขาที่ 5มีนาคมจ่าย51.2</v>
      </c>
      <c r="H48" s="24" t="str">
        <f t="shared" si="51"/>
        <v>สาขาที่ 5เมษายนจ่าย51.2</v>
      </c>
      <c r="I48" s="24" t="str">
        <f t="shared" si="52"/>
        <v>สาขาที่ 5พฤษภาคมจ่าย51.2</v>
      </c>
      <c r="J48" s="24" t="str">
        <f t="shared" si="53"/>
        <v>สาขาที่ 5มิถุนายนจ่าย51.2</v>
      </c>
      <c r="K48" s="24" t="str">
        <f t="shared" si="54"/>
        <v>สาขาที่ 5กรกฎาคมจ่าย51.2</v>
      </c>
      <c r="L48" s="24" t="str">
        <f t="shared" si="55"/>
        <v>สาขาที่ 5สิงหาคมจ่าย51.2</v>
      </c>
      <c r="M48" s="24" t="str">
        <f t="shared" si="56"/>
        <v>สาขาที่ 5กันยายนจ่าย51.2</v>
      </c>
      <c r="N48" s="24" t="str">
        <f t="shared" si="57"/>
        <v>สาขาที่ 5จ่าย51.2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58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59"/>
        <v>0</v>
      </c>
      <c r="AH48" s="68">
        <f t="shared" si="59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5ตุลาคมจ่าย61</v>
      </c>
      <c r="C50" s="24" t="str">
        <f>$A$3&amp;$C$5&amp;$C$6&amp;O50</f>
        <v>สาขาที่ 5พฤศจิกายนจ่าย61</v>
      </c>
      <c r="D50" s="24" t="str">
        <f>$A$3&amp;$D$5&amp;$D$6&amp;O50</f>
        <v>สาขาที่ 5ธันวาคมจ่าย61</v>
      </c>
      <c r="E50" s="24" t="str">
        <f>$A$3&amp;$E$5&amp;$E$6&amp;O50</f>
        <v>สาขาที่ 5มกราคมจ่าย61</v>
      </c>
      <c r="F50" s="24" t="str">
        <f>$A$3&amp;$F$5&amp;$F$6&amp;O50</f>
        <v>สาขาที่ 5กุมภาพันธ์จ่าย61</v>
      </c>
      <c r="G50" s="24" t="str">
        <f>$A$3&amp;$G$5&amp;$G$6&amp;O50</f>
        <v>สาขาที่ 5มีนาคมจ่าย61</v>
      </c>
      <c r="H50" s="24" t="str">
        <f>$A$3&amp;$H$5&amp;$H$6&amp;O50</f>
        <v>สาขาที่ 5เมษายนจ่าย61</v>
      </c>
      <c r="I50" s="24" t="str">
        <f>$A$3&amp;$I$5&amp;$I$6&amp;O50</f>
        <v>สาขาที่ 5พฤษภาคมจ่าย61</v>
      </c>
      <c r="J50" s="24" t="str">
        <f>$A$3&amp;$J$5&amp;$J$6&amp;O50</f>
        <v>สาขาที่ 5มิถุนายนจ่าย61</v>
      </c>
      <c r="K50" s="24" t="str">
        <f>$A$3&amp;$K$5&amp;$K$6&amp;O50</f>
        <v>สาขาที่ 5กรกฎาคมจ่าย61</v>
      </c>
      <c r="L50" s="24" t="str">
        <f>$A$3&amp;$L$5&amp;$L$6&amp;O50</f>
        <v>สาขาที่ 5สิงหาคมจ่าย61</v>
      </c>
      <c r="M50" s="24" t="str">
        <f>$A$3&amp;$M$5&amp;$M$6&amp;O50</f>
        <v>สาขาที่ 5กันยายนจ่าย61</v>
      </c>
      <c r="N50" s="24" t="str">
        <f t="shared" ref="N50:N54" si="60">$A$3&amp;$N$6&amp;O50</f>
        <v>สาขาที่ 5จ่าย61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1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H54" si="62">Q50+AE50</f>
        <v>0</v>
      </c>
      <c r="AH50" s="68">
        <f t="shared" si="62"/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5ตุลาคมจ่าย62</v>
      </c>
      <c r="C51" s="24" t="str">
        <f>$A$3&amp;$C$5&amp;$C$6&amp;O51</f>
        <v>สาขาที่ 5พฤศจิกายนจ่าย62</v>
      </c>
      <c r="D51" s="24" t="str">
        <f>$A$3&amp;$D$5&amp;$D$6&amp;O51</f>
        <v>สาขาที่ 5ธันวาคมจ่าย62</v>
      </c>
      <c r="E51" s="24" t="str">
        <f>$A$3&amp;$E$5&amp;$E$6&amp;O51</f>
        <v>สาขาที่ 5มกราคมจ่าย62</v>
      </c>
      <c r="F51" s="24" t="str">
        <f>$A$3&amp;$F$5&amp;$F$6&amp;O51</f>
        <v>สาขาที่ 5กุมภาพันธ์จ่าย62</v>
      </c>
      <c r="G51" s="24" t="str">
        <f>$A$3&amp;$G$5&amp;$G$6&amp;O51</f>
        <v>สาขาที่ 5มีนาคมจ่าย62</v>
      </c>
      <c r="H51" s="24" t="str">
        <f>$A$3&amp;$H$5&amp;$H$6&amp;O51</f>
        <v>สาขาที่ 5เมษายนจ่าย62</v>
      </c>
      <c r="I51" s="24" t="str">
        <f>$A$3&amp;$I$5&amp;$I$6&amp;O51</f>
        <v>สาขาที่ 5พฤษภาคมจ่าย62</v>
      </c>
      <c r="J51" s="24" t="str">
        <f>$A$3&amp;$J$5&amp;$J$6&amp;O51</f>
        <v>สาขาที่ 5มิถุนายนจ่าย62</v>
      </c>
      <c r="K51" s="24" t="str">
        <f>$A$3&amp;$K$5&amp;$K$6&amp;O51</f>
        <v>สาขาที่ 5กรกฎาคมจ่าย62</v>
      </c>
      <c r="L51" s="24" t="str">
        <f>$A$3&amp;$L$5&amp;$L$6&amp;O51</f>
        <v>สาขาที่ 5สิงหาคมจ่าย62</v>
      </c>
      <c r="M51" s="24" t="str">
        <f>$A$3&amp;$M$5&amp;$M$6&amp;O51</f>
        <v>สาขาที่ 5กันยายนจ่าย62</v>
      </c>
      <c r="N51" s="24" t="str">
        <f t="shared" si="60"/>
        <v>สาขาที่ 5จ่าย62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1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2"/>
        <v>0</v>
      </c>
      <c r="AH51" s="68">
        <f t="shared" si="62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5ตุลาคมจ่าย63</v>
      </c>
      <c r="C52" s="24" t="str">
        <f>$A$3&amp;$C$5&amp;$C$6&amp;O52</f>
        <v>สาขาที่ 5พฤศจิกายนจ่าย63</v>
      </c>
      <c r="D52" s="24" t="str">
        <f>$A$3&amp;$D$5&amp;$D$6&amp;O52</f>
        <v>สาขาที่ 5ธันวาคมจ่าย63</v>
      </c>
      <c r="E52" s="24" t="str">
        <f>$A$3&amp;$E$5&amp;$E$6&amp;O52</f>
        <v>สาขาที่ 5มกราคมจ่าย63</v>
      </c>
      <c r="F52" s="24" t="str">
        <f>$A$3&amp;$F$5&amp;$F$6&amp;O52</f>
        <v>สาขาที่ 5กุมภาพันธ์จ่าย63</v>
      </c>
      <c r="G52" s="24" t="str">
        <f>$A$3&amp;$G$5&amp;$G$6&amp;O52</f>
        <v>สาขาที่ 5มีนาคมจ่าย63</v>
      </c>
      <c r="H52" s="24" t="str">
        <f>$A$3&amp;$H$5&amp;$H$6&amp;O52</f>
        <v>สาขาที่ 5เมษายนจ่าย63</v>
      </c>
      <c r="I52" s="24" t="str">
        <f>$A$3&amp;$I$5&amp;$I$6&amp;O52</f>
        <v>สาขาที่ 5พฤษภาคมจ่าย63</v>
      </c>
      <c r="J52" s="24" t="str">
        <f>$A$3&amp;$J$5&amp;$J$6&amp;O52</f>
        <v>สาขาที่ 5มิถุนายนจ่าย63</v>
      </c>
      <c r="K52" s="24" t="str">
        <f>$A$3&amp;$K$5&amp;$K$6&amp;O52</f>
        <v>สาขาที่ 5กรกฎาคมจ่าย63</v>
      </c>
      <c r="L52" s="24" t="str">
        <f>$A$3&amp;$L$5&amp;$L$6&amp;O52</f>
        <v>สาขาที่ 5สิงหาคมจ่าย63</v>
      </c>
      <c r="M52" s="24" t="str">
        <f>$A$3&amp;$M$5&amp;$M$6&amp;O52</f>
        <v>สาขาที่ 5กันยายนจ่าย63</v>
      </c>
      <c r="N52" s="24" t="str">
        <f t="shared" si="60"/>
        <v>สาขาที่ 5จ่าย63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1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2"/>
        <v>0</v>
      </c>
      <c r="AH52" s="68">
        <f t="shared" si="62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5ตุลาคมจ่าย64</v>
      </c>
      <c r="C53" s="24" t="str">
        <f>$A$3&amp;$C$5&amp;$C$6&amp;O53</f>
        <v>สาขาที่ 5พฤศจิกายนจ่าย64</v>
      </c>
      <c r="D53" s="24" t="str">
        <f>$A$3&amp;$D$5&amp;$D$6&amp;O53</f>
        <v>สาขาที่ 5ธันวาคมจ่าย64</v>
      </c>
      <c r="E53" s="24" t="str">
        <f>$A$3&amp;$E$5&amp;$E$6&amp;O53</f>
        <v>สาขาที่ 5มกราคมจ่าย64</v>
      </c>
      <c r="F53" s="24" t="str">
        <f>$A$3&amp;$F$5&amp;$F$6&amp;O53</f>
        <v>สาขาที่ 5กุมภาพันธ์จ่าย64</v>
      </c>
      <c r="G53" s="24" t="str">
        <f>$A$3&amp;$G$5&amp;$G$6&amp;O53</f>
        <v>สาขาที่ 5มีนาคมจ่าย64</v>
      </c>
      <c r="H53" s="24" t="str">
        <f>$A$3&amp;$H$5&amp;$H$6&amp;O53</f>
        <v>สาขาที่ 5เมษายนจ่าย64</v>
      </c>
      <c r="I53" s="24" t="str">
        <f>$A$3&amp;$I$5&amp;$I$6&amp;O53</f>
        <v>สาขาที่ 5พฤษภาคมจ่าย64</v>
      </c>
      <c r="J53" s="24" t="str">
        <f>$A$3&amp;$J$5&amp;$J$6&amp;O53</f>
        <v>สาขาที่ 5มิถุนายนจ่าย64</v>
      </c>
      <c r="K53" s="24" t="str">
        <f>$A$3&amp;$K$5&amp;$K$6&amp;O53</f>
        <v>สาขาที่ 5กรกฎาคมจ่าย64</v>
      </c>
      <c r="L53" s="24" t="str">
        <f>$A$3&amp;$L$5&amp;$L$6&amp;O53</f>
        <v>สาขาที่ 5สิงหาคมจ่าย64</v>
      </c>
      <c r="M53" s="24" t="str">
        <f>$A$3&amp;$M$5&amp;$M$6&amp;O53</f>
        <v>สาขาที่ 5กันยายนจ่าย64</v>
      </c>
      <c r="N53" s="24" t="str">
        <f t="shared" si="60"/>
        <v>สาขาที่ 5จ่าย64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1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2"/>
        <v>0</v>
      </c>
      <c r="AH53" s="68">
        <f t="shared" si="62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5ตุลาคมจ่าย65</v>
      </c>
      <c r="C54" s="24" t="str">
        <f>$A$3&amp;$C$5&amp;$C$6&amp;O54</f>
        <v>สาขาที่ 5พฤศจิกายนจ่าย65</v>
      </c>
      <c r="D54" s="24" t="str">
        <f>$A$3&amp;$D$5&amp;$D$6&amp;O54</f>
        <v>สาขาที่ 5ธันวาคมจ่าย65</v>
      </c>
      <c r="E54" s="24" t="str">
        <f>$A$3&amp;$E$5&amp;$E$6&amp;O54</f>
        <v>สาขาที่ 5มกราคมจ่าย65</v>
      </c>
      <c r="F54" s="24" t="str">
        <f>$A$3&amp;$F$5&amp;$F$6&amp;O54</f>
        <v>สาขาที่ 5กุมภาพันธ์จ่าย65</v>
      </c>
      <c r="G54" s="24" t="str">
        <f>$A$3&amp;$G$5&amp;$G$6&amp;O54</f>
        <v>สาขาที่ 5มีนาคมจ่าย65</v>
      </c>
      <c r="H54" s="24" t="str">
        <f>$A$3&amp;$H$5&amp;$H$6&amp;O54</f>
        <v>สาขาที่ 5เมษายนจ่าย65</v>
      </c>
      <c r="I54" s="24" t="str">
        <f>$A$3&amp;$I$5&amp;$I$6&amp;O54</f>
        <v>สาขาที่ 5พฤษภาคมจ่าย65</v>
      </c>
      <c r="J54" s="24" t="str">
        <f>$A$3&amp;$J$5&amp;$J$6&amp;O54</f>
        <v>สาขาที่ 5มิถุนายนจ่าย65</v>
      </c>
      <c r="K54" s="24" t="str">
        <f>$A$3&amp;$K$5&amp;$K$6&amp;O54</f>
        <v>สาขาที่ 5กรกฎาคมจ่าย65</v>
      </c>
      <c r="L54" s="24" t="str">
        <f>$A$3&amp;$L$5&amp;$L$6&amp;O54</f>
        <v>สาขาที่ 5สิงหาคมจ่าย65</v>
      </c>
      <c r="M54" s="24" t="str">
        <f>$A$3&amp;$M$5&amp;$M$6&amp;O54</f>
        <v>สาขาที่ 5กันยายนจ่าย65</v>
      </c>
      <c r="N54" s="24" t="str">
        <f t="shared" si="60"/>
        <v>สาขาที่ 5จ่าย65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1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2"/>
        <v>0</v>
      </c>
      <c r="AH54" s="68">
        <f t="shared" si="62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5ตุลาคมจ่าย71</v>
      </c>
      <c r="C56" s="24" t="str">
        <f>$A$3&amp;$C$5&amp;$C$6&amp;O56</f>
        <v>สาขาที่ 5พฤศจิกายนจ่าย71</v>
      </c>
      <c r="D56" s="24" t="str">
        <f>$A$3&amp;$D$5&amp;$D$6&amp;O56</f>
        <v>สาขาที่ 5ธันวาคมจ่าย71</v>
      </c>
      <c r="E56" s="24" t="str">
        <f>$A$3&amp;$E$5&amp;$E$6&amp;O56</f>
        <v>สาขาที่ 5มกราคมจ่าย71</v>
      </c>
      <c r="F56" s="24" t="str">
        <f>$A$3&amp;$F$5&amp;$F$6&amp;O56</f>
        <v>สาขาที่ 5กุมภาพันธ์จ่าย71</v>
      </c>
      <c r="G56" s="24" t="str">
        <f>$A$3&amp;$G$5&amp;$G$6&amp;O56</f>
        <v>สาขาที่ 5มีนาคมจ่าย71</v>
      </c>
      <c r="H56" s="24" t="str">
        <f>$A$3&amp;$H$5&amp;$H$6&amp;O56</f>
        <v>สาขาที่ 5เมษายนจ่าย71</v>
      </c>
      <c r="I56" s="24" t="str">
        <f>$A$3&amp;$I$5&amp;$I$6&amp;O56</f>
        <v>สาขาที่ 5พฤษภาคมจ่าย71</v>
      </c>
      <c r="J56" s="24" t="str">
        <f>$A$3&amp;$J$5&amp;$J$6&amp;O56</f>
        <v>สาขาที่ 5มิถุนายนจ่าย71</v>
      </c>
      <c r="K56" s="24" t="str">
        <f>$A$3&amp;$K$5&amp;$K$6&amp;O56</f>
        <v>สาขาที่ 5กรกฎาคมจ่าย71</v>
      </c>
      <c r="L56" s="24" t="str">
        <f>$A$3&amp;$L$5&amp;$L$6&amp;O56</f>
        <v>สาขาที่ 5สิงหาคมจ่าย71</v>
      </c>
      <c r="M56" s="24" t="str">
        <f>$A$3&amp;$M$5&amp;$M$6&amp;O56</f>
        <v>สาขาที่ 5กันยายนจ่าย71</v>
      </c>
      <c r="N56" s="24" t="str">
        <f>$A$3&amp;$N$6&amp;O56</f>
        <v>สาขาที่ 5จ่าย71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5ตุลาคมจ่าย81</v>
      </c>
      <c r="C58" s="24" t="str">
        <f>$A$3&amp;$C$5&amp;$C$6&amp;O58</f>
        <v>สาขาที่ 5พฤศจิกายนจ่าย81</v>
      </c>
      <c r="D58" s="24" t="str">
        <f>$A$3&amp;$D$5&amp;$D$6&amp;O58</f>
        <v>สาขาที่ 5ธันวาคมจ่าย81</v>
      </c>
      <c r="E58" s="24" t="str">
        <f>$A$3&amp;$E$5&amp;$E$6&amp;O58</f>
        <v>สาขาที่ 5มกราคมจ่าย81</v>
      </c>
      <c r="F58" s="24" t="str">
        <f>$A$3&amp;$F$5&amp;$F$6&amp;O58</f>
        <v>สาขาที่ 5กุมภาพันธ์จ่าย81</v>
      </c>
      <c r="G58" s="24" t="str">
        <f>$A$3&amp;$G$5&amp;$G$6&amp;O58</f>
        <v>สาขาที่ 5มีนาคมจ่าย81</v>
      </c>
      <c r="H58" s="24" t="str">
        <f>$A$3&amp;$H$5&amp;$H$6&amp;O58</f>
        <v>สาขาที่ 5เมษายนจ่าย81</v>
      </c>
      <c r="I58" s="24" t="str">
        <f>$A$3&amp;$I$5&amp;$I$6&amp;O58</f>
        <v>สาขาที่ 5พฤษภาคมจ่าย81</v>
      </c>
      <c r="J58" s="24" t="str">
        <f>$A$3&amp;$J$5&amp;$J$6&amp;O58</f>
        <v>สาขาที่ 5มิถุนายนจ่าย81</v>
      </c>
      <c r="K58" s="24" t="str">
        <f>$A$3&amp;$K$5&amp;$K$6&amp;O58</f>
        <v>สาขาที่ 5กรกฎาคมจ่าย81</v>
      </c>
      <c r="L58" s="24" t="str">
        <f>$A$3&amp;$L$5&amp;$L$6&amp;O58</f>
        <v>สาขาที่ 5สิงหาคมจ่าย81</v>
      </c>
      <c r="M58" s="24" t="str">
        <f>$A$3&amp;$M$5&amp;$M$6&amp;O58</f>
        <v>สาขาที่ 5กันยายนจ่าย81</v>
      </c>
      <c r="N58" s="24" t="str">
        <f t="shared" ref="N58:N61" si="63">$A$3&amp;$N$6&amp;O58</f>
        <v>สาขาที่ 5จ่าย81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4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H61" si="65">Q58+AE58</f>
        <v>0</v>
      </c>
      <c r="AH58" s="68">
        <f t="shared" si="65"/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5ตุลาคมจ่าย82</v>
      </c>
      <c r="C59" s="24" t="str">
        <f>$A$3&amp;$C$5&amp;$C$6&amp;O59</f>
        <v>สาขาที่ 5พฤศจิกายนจ่าย82</v>
      </c>
      <c r="D59" s="24" t="str">
        <f>$A$3&amp;$D$5&amp;$D$6&amp;O59</f>
        <v>สาขาที่ 5ธันวาคมจ่าย82</v>
      </c>
      <c r="E59" s="24" t="str">
        <f>$A$3&amp;$E$5&amp;$E$6&amp;O59</f>
        <v>สาขาที่ 5มกราคมจ่าย82</v>
      </c>
      <c r="F59" s="24" t="str">
        <f>$A$3&amp;$F$5&amp;$F$6&amp;O59</f>
        <v>สาขาที่ 5กุมภาพันธ์จ่าย82</v>
      </c>
      <c r="G59" s="24" t="str">
        <f>$A$3&amp;$G$5&amp;$G$6&amp;O59</f>
        <v>สาขาที่ 5มีนาคมจ่าย82</v>
      </c>
      <c r="H59" s="24" t="str">
        <f>$A$3&amp;$H$5&amp;$H$6&amp;O59</f>
        <v>สาขาที่ 5เมษายนจ่าย82</v>
      </c>
      <c r="I59" s="24" t="str">
        <f>$A$3&amp;$I$5&amp;$I$6&amp;O59</f>
        <v>สาขาที่ 5พฤษภาคมจ่าย82</v>
      </c>
      <c r="J59" s="24" t="str">
        <f>$A$3&amp;$J$5&amp;$J$6&amp;O59</f>
        <v>สาขาที่ 5มิถุนายนจ่าย82</v>
      </c>
      <c r="K59" s="24" t="str">
        <f>$A$3&amp;$K$5&amp;$K$6&amp;O59</f>
        <v>สาขาที่ 5กรกฎาคมจ่าย82</v>
      </c>
      <c r="L59" s="24" t="str">
        <f>$A$3&amp;$L$5&amp;$L$6&amp;O59</f>
        <v>สาขาที่ 5สิงหาคมจ่าย82</v>
      </c>
      <c r="M59" s="24" t="str">
        <f>$A$3&amp;$M$5&amp;$M$6&amp;O59</f>
        <v>สาขาที่ 5กันยายนจ่าย82</v>
      </c>
      <c r="N59" s="24" t="str">
        <f t="shared" si="63"/>
        <v>สาขาที่ 5จ่าย82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4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65"/>
        <v>0</v>
      </c>
      <c r="AH59" s="68">
        <f t="shared" si="65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5ตุลาคมจ่าย83</v>
      </c>
      <c r="C60" s="24" t="str">
        <f>$A$3&amp;$C$5&amp;$C$6&amp;O60</f>
        <v>สาขาที่ 5พฤศจิกายนจ่าย83</v>
      </c>
      <c r="D60" s="24" t="str">
        <f>$A$3&amp;$D$5&amp;$D$6&amp;O60</f>
        <v>สาขาที่ 5ธันวาคมจ่าย83</v>
      </c>
      <c r="E60" s="24" t="str">
        <f>$A$3&amp;$E$5&amp;$E$6&amp;O60</f>
        <v>สาขาที่ 5มกราคมจ่าย83</v>
      </c>
      <c r="F60" s="24" t="str">
        <f>$A$3&amp;$F$5&amp;$F$6&amp;O60</f>
        <v>สาขาที่ 5กุมภาพันธ์จ่าย83</v>
      </c>
      <c r="G60" s="24" t="str">
        <f>$A$3&amp;$G$5&amp;$G$6&amp;O60</f>
        <v>สาขาที่ 5มีนาคมจ่าย83</v>
      </c>
      <c r="H60" s="24" t="str">
        <f>$A$3&amp;$H$5&amp;$H$6&amp;O60</f>
        <v>สาขาที่ 5เมษายนจ่าย83</v>
      </c>
      <c r="I60" s="24" t="str">
        <f>$A$3&amp;$I$5&amp;$I$6&amp;O60</f>
        <v>สาขาที่ 5พฤษภาคมจ่าย83</v>
      </c>
      <c r="J60" s="24" t="str">
        <f>$A$3&amp;$J$5&amp;$J$6&amp;O60</f>
        <v>สาขาที่ 5มิถุนายนจ่าย83</v>
      </c>
      <c r="K60" s="24" t="str">
        <f>$A$3&amp;$K$5&amp;$K$6&amp;O60</f>
        <v>สาขาที่ 5กรกฎาคมจ่าย83</v>
      </c>
      <c r="L60" s="24" t="str">
        <f>$A$3&amp;$L$5&amp;$L$6&amp;O60</f>
        <v>สาขาที่ 5สิงหาคมจ่าย83</v>
      </c>
      <c r="M60" s="24" t="str">
        <f>$A$3&amp;$M$5&amp;$M$6&amp;O60</f>
        <v>สาขาที่ 5กันยายนจ่าย83</v>
      </c>
      <c r="N60" s="24" t="str">
        <f t="shared" si="63"/>
        <v>สาขาที่ 5จ่าย83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4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65"/>
        <v>0</v>
      </c>
      <c r="AH60" s="68">
        <f t="shared" si="65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5ตุลาคมจ่าย84</v>
      </c>
      <c r="C61" s="24" t="str">
        <f>$A$3&amp;$C$5&amp;$C$6&amp;O61</f>
        <v>สาขาที่ 5พฤศจิกายนจ่าย84</v>
      </c>
      <c r="D61" s="24" t="str">
        <f>$A$3&amp;$D$5&amp;$D$6&amp;O61</f>
        <v>สาขาที่ 5ธันวาคมจ่าย84</v>
      </c>
      <c r="E61" s="24" t="str">
        <f>$A$3&amp;$E$5&amp;$E$6&amp;O61</f>
        <v>สาขาที่ 5มกราคมจ่าย84</v>
      </c>
      <c r="F61" s="24" t="str">
        <f>$A$3&amp;$F$5&amp;$F$6&amp;O61</f>
        <v>สาขาที่ 5กุมภาพันธ์จ่าย84</v>
      </c>
      <c r="G61" s="24" t="str">
        <f>$A$3&amp;$G$5&amp;$G$6&amp;O61</f>
        <v>สาขาที่ 5มีนาคมจ่าย84</v>
      </c>
      <c r="H61" s="24" t="str">
        <f>$A$3&amp;$H$5&amp;$H$6&amp;O61</f>
        <v>สาขาที่ 5เมษายนจ่าย84</v>
      </c>
      <c r="I61" s="24" t="str">
        <f>$A$3&amp;$I$5&amp;$I$6&amp;O61</f>
        <v>สาขาที่ 5พฤษภาคมจ่าย84</v>
      </c>
      <c r="J61" s="24" t="str">
        <f>$A$3&amp;$J$5&amp;$J$6&amp;O61</f>
        <v>สาขาที่ 5มิถุนายนจ่าย84</v>
      </c>
      <c r="K61" s="24" t="str">
        <f>$A$3&amp;$K$5&amp;$K$6&amp;O61</f>
        <v>สาขาที่ 5กรกฎาคมจ่าย84</v>
      </c>
      <c r="L61" s="24" t="str">
        <f>$A$3&amp;$L$5&amp;$L$6&amp;O61</f>
        <v>สาขาที่ 5สิงหาคมจ่าย84</v>
      </c>
      <c r="M61" s="24" t="str">
        <f>$A$3&amp;$M$5&amp;$M$6&amp;O61</f>
        <v>สาขาที่ 5กันยายนจ่าย84</v>
      </c>
      <c r="N61" s="24" t="str">
        <f t="shared" si="63"/>
        <v>สาขาที่ 5จ่าย84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4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65"/>
        <v>0</v>
      </c>
      <c r="AH61" s="68">
        <f t="shared" si="65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5ตุลาคมจ่าย91</v>
      </c>
      <c r="C63" s="24" t="str">
        <f>$A$3&amp;$C$5&amp;$C$6&amp;O63</f>
        <v>สาขาที่ 5พฤศจิกายนจ่าย91</v>
      </c>
      <c r="D63" s="24" t="str">
        <f>$A$3&amp;$D$5&amp;$D$6&amp;O63</f>
        <v>สาขาที่ 5ธันวาคมจ่าย91</v>
      </c>
      <c r="E63" s="24" t="str">
        <f>$A$3&amp;$E$5&amp;$E$6&amp;O63</f>
        <v>สาขาที่ 5มกราคมจ่าย91</v>
      </c>
      <c r="F63" s="24" t="str">
        <f>$A$3&amp;$F$5&amp;$F$6&amp;O63</f>
        <v>สาขาที่ 5กุมภาพันธ์จ่าย91</v>
      </c>
      <c r="G63" s="24" t="str">
        <f>$A$3&amp;$G$5&amp;$G$6&amp;O63</f>
        <v>สาขาที่ 5มีนาคมจ่าย91</v>
      </c>
      <c r="H63" s="24" t="str">
        <f>$A$3&amp;$H$5&amp;$H$6&amp;O63</f>
        <v>สาขาที่ 5เมษายนจ่าย91</v>
      </c>
      <c r="I63" s="24" t="str">
        <f>$A$3&amp;$I$5&amp;$I$6&amp;O63</f>
        <v>สาขาที่ 5พฤษภาคมจ่าย91</v>
      </c>
      <c r="J63" s="24" t="str">
        <f>$A$3&amp;$J$5&amp;$J$6&amp;O63</f>
        <v>สาขาที่ 5มิถุนายนจ่าย91</v>
      </c>
      <c r="K63" s="24" t="str">
        <f>$A$3&amp;$K$5&amp;$K$6&amp;O63</f>
        <v>สาขาที่ 5กรกฎาคมจ่าย91</v>
      </c>
      <c r="L63" s="24" t="str">
        <f>$A$3&amp;$L$5&amp;$L$6&amp;O63</f>
        <v>สาขาที่ 5สิงหาคมจ่าย91</v>
      </c>
      <c r="M63" s="24" t="str">
        <f>$A$3&amp;$M$5&amp;$M$6&amp;O63</f>
        <v>สาขาที่ 5กันยายนจ่าย91</v>
      </c>
      <c r="N63" s="24" t="str">
        <f t="shared" ref="N63:N65" si="66">$A$3&amp;$N$6&amp;O63</f>
        <v>สาขาที่ 5จ่าย91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67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H65" si="68">Q63+AE63</f>
        <v>0</v>
      </c>
      <c r="AH63" s="68">
        <f t="shared" si="68"/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5ตุลาคมจ่าย92</v>
      </c>
      <c r="C64" s="24" t="str">
        <f>$A$3&amp;$C$5&amp;$C$6&amp;O64</f>
        <v>สาขาที่ 5พฤศจิกายนจ่าย92</v>
      </c>
      <c r="D64" s="24" t="str">
        <f>$A$3&amp;$D$5&amp;$D$6&amp;O64</f>
        <v>สาขาที่ 5ธันวาคมจ่าย92</v>
      </c>
      <c r="E64" s="24" t="str">
        <f>$A$3&amp;$E$5&amp;$E$6&amp;O64</f>
        <v>สาขาที่ 5มกราคมจ่าย92</v>
      </c>
      <c r="F64" s="24" t="str">
        <f>$A$3&amp;$F$5&amp;$F$6&amp;O64</f>
        <v>สาขาที่ 5กุมภาพันธ์จ่าย92</v>
      </c>
      <c r="G64" s="24" t="str">
        <f>$A$3&amp;$G$5&amp;$G$6&amp;O64</f>
        <v>สาขาที่ 5มีนาคมจ่าย92</v>
      </c>
      <c r="H64" s="24" t="str">
        <f>$A$3&amp;$H$5&amp;$H$6&amp;O64</f>
        <v>สาขาที่ 5เมษายนจ่าย92</v>
      </c>
      <c r="I64" s="24" t="str">
        <f>$A$3&amp;$I$5&amp;$I$6&amp;O64</f>
        <v>สาขาที่ 5พฤษภาคมจ่าย92</v>
      </c>
      <c r="J64" s="24" t="str">
        <f>$A$3&amp;$J$5&amp;$J$6&amp;O64</f>
        <v>สาขาที่ 5มิถุนายนจ่าย92</v>
      </c>
      <c r="K64" s="24" t="str">
        <f>$A$3&amp;$K$5&amp;$K$6&amp;O64</f>
        <v>สาขาที่ 5กรกฎาคมจ่าย92</v>
      </c>
      <c r="L64" s="24" t="str">
        <f>$A$3&amp;$L$5&amp;$L$6&amp;O64</f>
        <v>สาขาที่ 5สิงหาคมจ่าย92</v>
      </c>
      <c r="M64" s="24" t="str">
        <f>$A$3&amp;$M$5&amp;$M$6&amp;O64</f>
        <v>สาขาที่ 5กันยายนจ่าย92</v>
      </c>
      <c r="N64" s="24" t="str">
        <f t="shared" si="66"/>
        <v>สาขาที่ 5จ่าย92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67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68"/>
        <v>0</v>
      </c>
      <c r="AH64" s="68">
        <f t="shared" si="68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5ตุลาคมจ่าย93</v>
      </c>
      <c r="C65" s="24" t="str">
        <f>$A$3&amp;$C$5&amp;$C$6&amp;O65</f>
        <v>สาขาที่ 5พฤศจิกายนจ่าย93</v>
      </c>
      <c r="D65" s="24" t="str">
        <f>$A$3&amp;$D$5&amp;$D$6&amp;O65</f>
        <v>สาขาที่ 5ธันวาคมจ่าย93</v>
      </c>
      <c r="E65" s="24" t="str">
        <f>$A$3&amp;$E$5&amp;$E$6&amp;O65</f>
        <v>สาขาที่ 5มกราคมจ่าย93</v>
      </c>
      <c r="F65" s="24" t="str">
        <f>$A$3&amp;$F$5&amp;$F$6&amp;O65</f>
        <v>สาขาที่ 5กุมภาพันธ์จ่าย93</v>
      </c>
      <c r="G65" s="24" t="str">
        <f>$A$3&amp;$G$5&amp;$G$6&amp;O65</f>
        <v>สาขาที่ 5มีนาคมจ่าย93</v>
      </c>
      <c r="H65" s="24" t="str">
        <f>$A$3&amp;$H$5&amp;$H$6&amp;O65</f>
        <v>สาขาที่ 5เมษายนจ่าย93</v>
      </c>
      <c r="I65" s="24" t="str">
        <f>$A$3&amp;$I$5&amp;$I$6&amp;O65</f>
        <v>สาขาที่ 5พฤษภาคมจ่าย93</v>
      </c>
      <c r="J65" s="24" t="str">
        <f>$A$3&amp;$J$5&amp;$J$6&amp;O65</f>
        <v>สาขาที่ 5มิถุนายนจ่าย93</v>
      </c>
      <c r="K65" s="24" t="str">
        <f>$A$3&amp;$K$5&amp;$K$6&amp;O65</f>
        <v>สาขาที่ 5กรกฎาคมจ่าย93</v>
      </c>
      <c r="L65" s="24" t="str">
        <f>$A$3&amp;$L$5&amp;$L$6&amp;O65</f>
        <v>สาขาที่ 5สิงหาคมจ่าย93</v>
      </c>
      <c r="M65" s="24" t="str">
        <f>$A$3&amp;$M$5&amp;$M$6&amp;O65</f>
        <v>สาขาที่ 5กันยายนจ่าย93</v>
      </c>
      <c r="N65" s="24" t="str">
        <f t="shared" si="66"/>
        <v>สาขาที่ 5จ่าย93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67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68"/>
        <v>0</v>
      </c>
      <c r="AH65" s="68">
        <f t="shared" si="68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5ตุลาคมจ่าย10</v>
      </c>
      <c r="C67" s="24" t="str">
        <f>$A$3&amp;$C$5&amp;$C$6&amp;O67</f>
        <v>สาขาที่ 5พฤศจิกายนจ่าย10</v>
      </c>
      <c r="D67" s="24" t="str">
        <f>$A$3&amp;$D$5&amp;$D$6&amp;O67</f>
        <v>สาขาที่ 5ธันวาคมจ่าย10</v>
      </c>
      <c r="E67" s="24" t="str">
        <f>$A$3&amp;$E$5&amp;$E$6&amp;O67</f>
        <v>สาขาที่ 5มกราคมจ่าย10</v>
      </c>
      <c r="F67" s="24" t="str">
        <f>$A$3&amp;$F$5&amp;$F$6&amp;O67</f>
        <v>สาขาที่ 5กุมภาพันธ์จ่าย10</v>
      </c>
      <c r="G67" s="24" t="str">
        <f>$A$3&amp;$G$5&amp;$G$6&amp;O67</f>
        <v>สาขาที่ 5มีนาคมจ่าย10</v>
      </c>
      <c r="H67" s="24" t="str">
        <f>$A$3&amp;$H$5&amp;$H$6&amp;O67</f>
        <v>สาขาที่ 5เมษายนจ่าย10</v>
      </c>
      <c r="I67" s="24" t="str">
        <f>$A$3&amp;$I$5&amp;$I$6&amp;O67</f>
        <v>สาขาที่ 5พฤษภาคมจ่าย10</v>
      </c>
      <c r="J67" s="24" t="str">
        <f>$A$3&amp;$J$5&amp;$J$6&amp;O67</f>
        <v>สาขาที่ 5มิถุนายนจ่าย10</v>
      </c>
      <c r="K67" s="24" t="str">
        <f>$A$3&amp;$K$5&amp;$K$6&amp;O67</f>
        <v>สาขาที่ 5กรกฎาคมจ่าย10</v>
      </c>
      <c r="L67" s="24" t="str">
        <f>$A$3&amp;$L$5&amp;$L$6&amp;O67</f>
        <v>สาขาที่ 5สิงหาคมจ่าย10</v>
      </c>
      <c r="M67" s="24" t="str">
        <f>$A$3&amp;$M$5&amp;$M$6&amp;O67</f>
        <v>สาขาที่ 5กันยายนจ่าย10</v>
      </c>
      <c r="N67" s="24" t="str">
        <f t="shared" ref="N67:N71" si="69">$A$3&amp;$N$6&amp;O67</f>
        <v>สาขาที่ 5จ่าย10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0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H71" si="71">Q67+AE67</f>
        <v>0</v>
      </c>
      <c r="AH67" s="68">
        <f t="shared" si="71"/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5ตุลาคมจ่าย101</v>
      </c>
      <c r="C68" s="24" t="str">
        <f>$A$3&amp;$C$5&amp;$C$6&amp;O68</f>
        <v>สาขาที่ 5พฤศจิกายนจ่าย101</v>
      </c>
      <c r="D68" s="24" t="str">
        <f>$A$3&amp;$D$5&amp;$D$6&amp;O68</f>
        <v>สาขาที่ 5ธันวาคมจ่าย101</v>
      </c>
      <c r="E68" s="24" t="str">
        <f>$A$3&amp;$E$5&amp;$E$6&amp;O68</f>
        <v>สาขาที่ 5มกราคมจ่าย101</v>
      </c>
      <c r="F68" s="24" t="str">
        <f>$A$3&amp;$F$5&amp;$F$6&amp;O68</f>
        <v>สาขาที่ 5กุมภาพันธ์จ่าย101</v>
      </c>
      <c r="G68" s="24" t="str">
        <f>$A$3&amp;$G$5&amp;$G$6&amp;O68</f>
        <v>สาขาที่ 5มีนาคมจ่าย101</v>
      </c>
      <c r="H68" s="24" t="str">
        <f>$A$3&amp;$H$5&amp;$H$6&amp;O68</f>
        <v>สาขาที่ 5เมษายนจ่าย101</v>
      </c>
      <c r="I68" s="24" t="str">
        <f>$A$3&amp;$I$5&amp;$I$6&amp;O68</f>
        <v>สาขาที่ 5พฤษภาคมจ่าย101</v>
      </c>
      <c r="J68" s="24" t="str">
        <f>$A$3&amp;$J$5&amp;$J$6&amp;O68</f>
        <v>สาขาที่ 5มิถุนายนจ่าย101</v>
      </c>
      <c r="K68" s="24" t="str">
        <f>$A$3&amp;$K$5&amp;$K$6&amp;O68</f>
        <v>สาขาที่ 5กรกฎาคมจ่าย101</v>
      </c>
      <c r="L68" s="24" t="str">
        <f>$A$3&amp;$L$5&amp;$L$6&amp;O68</f>
        <v>สาขาที่ 5สิงหาคมจ่าย101</v>
      </c>
      <c r="M68" s="24" t="str">
        <f>$A$3&amp;$M$5&amp;$M$6&amp;O68</f>
        <v>สาขาที่ 5กันยายนจ่าย101</v>
      </c>
      <c r="N68" s="24" t="str">
        <f t="shared" si="69"/>
        <v>สาขาที่ 5จ่าย101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0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1"/>
        <v>0</v>
      </c>
      <c r="AH68" s="68">
        <f t="shared" si="71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5ตุลาคมจ่าย102</v>
      </c>
      <c r="C69" s="24" t="str">
        <f>$A$3&amp;$C$5&amp;$C$6&amp;O69</f>
        <v>สาขาที่ 5พฤศจิกายนจ่าย102</v>
      </c>
      <c r="D69" s="24" t="str">
        <f>$A$3&amp;$D$5&amp;$D$6&amp;O69</f>
        <v>สาขาที่ 5ธันวาคมจ่าย102</v>
      </c>
      <c r="E69" s="24" t="str">
        <f>$A$3&amp;$E$5&amp;$E$6&amp;O69</f>
        <v>สาขาที่ 5มกราคมจ่าย102</v>
      </c>
      <c r="F69" s="24" t="str">
        <f>$A$3&amp;$F$5&amp;$F$6&amp;O69</f>
        <v>สาขาที่ 5กุมภาพันธ์จ่าย102</v>
      </c>
      <c r="G69" s="24" t="str">
        <f>$A$3&amp;$G$5&amp;$G$6&amp;O69</f>
        <v>สาขาที่ 5มีนาคมจ่าย102</v>
      </c>
      <c r="H69" s="24" t="str">
        <f>$A$3&amp;$H$5&amp;$H$6&amp;O69</f>
        <v>สาขาที่ 5เมษายนจ่าย102</v>
      </c>
      <c r="I69" s="24" t="str">
        <f>$A$3&amp;$I$5&amp;$I$6&amp;O69</f>
        <v>สาขาที่ 5พฤษภาคมจ่าย102</v>
      </c>
      <c r="J69" s="24" t="str">
        <f>$A$3&amp;$J$5&amp;$J$6&amp;O69</f>
        <v>สาขาที่ 5มิถุนายนจ่าย102</v>
      </c>
      <c r="K69" s="24" t="str">
        <f>$A$3&amp;$K$5&amp;$K$6&amp;O69</f>
        <v>สาขาที่ 5กรกฎาคมจ่าย102</v>
      </c>
      <c r="L69" s="24" t="str">
        <f>$A$3&amp;$L$5&amp;$L$6&amp;O69</f>
        <v>สาขาที่ 5สิงหาคมจ่าย102</v>
      </c>
      <c r="M69" s="24" t="str">
        <f>$A$3&amp;$M$5&amp;$M$6&amp;O69</f>
        <v>สาขาที่ 5กันยายนจ่าย102</v>
      </c>
      <c r="N69" s="24" t="str">
        <f t="shared" si="69"/>
        <v>สาขาที่ 5จ่าย102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0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1"/>
        <v>0</v>
      </c>
      <c r="AH69" s="68">
        <f t="shared" si="71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5ตุลาคมจ่าย103</v>
      </c>
      <c r="C70" s="24" t="str">
        <f>$A$3&amp;$C$5&amp;$C$6&amp;O70</f>
        <v>สาขาที่ 5พฤศจิกายนจ่าย103</v>
      </c>
      <c r="D70" s="24" t="str">
        <f>$A$3&amp;$D$5&amp;$D$6&amp;O70</f>
        <v>สาขาที่ 5ธันวาคมจ่าย103</v>
      </c>
      <c r="E70" s="24" t="str">
        <f>$A$3&amp;$E$5&amp;$E$6&amp;O70</f>
        <v>สาขาที่ 5มกราคมจ่าย103</v>
      </c>
      <c r="F70" s="24" t="str">
        <f>$A$3&amp;$F$5&amp;$F$6&amp;O70</f>
        <v>สาขาที่ 5กุมภาพันธ์จ่าย103</v>
      </c>
      <c r="G70" s="24" t="str">
        <f>$A$3&amp;$G$5&amp;$G$6&amp;O70</f>
        <v>สาขาที่ 5มีนาคมจ่าย103</v>
      </c>
      <c r="H70" s="24" t="str">
        <f>$A$3&amp;$H$5&amp;$H$6&amp;O70</f>
        <v>สาขาที่ 5เมษายนจ่าย103</v>
      </c>
      <c r="I70" s="24" t="str">
        <f>$A$3&amp;$I$5&amp;$I$6&amp;O70</f>
        <v>สาขาที่ 5พฤษภาคมจ่าย103</v>
      </c>
      <c r="J70" s="24" t="str">
        <f>$A$3&amp;$J$5&amp;$J$6&amp;O70</f>
        <v>สาขาที่ 5มิถุนายนจ่าย103</v>
      </c>
      <c r="K70" s="24" t="str">
        <f>$A$3&amp;$K$5&amp;$K$6&amp;O70</f>
        <v>สาขาที่ 5กรกฎาคมจ่าย103</v>
      </c>
      <c r="L70" s="24" t="str">
        <f>$A$3&amp;$L$5&amp;$L$6&amp;O70</f>
        <v>สาขาที่ 5สิงหาคมจ่าย103</v>
      </c>
      <c r="M70" s="24" t="str">
        <f>$A$3&amp;$M$5&amp;$M$6&amp;O70</f>
        <v>สาขาที่ 5กันยายนจ่าย103</v>
      </c>
      <c r="N70" s="24" t="str">
        <f t="shared" si="69"/>
        <v>สาขาที่ 5จ่าย103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0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1"/>
        <v>0</v>
      </c>
      <c r="AH70" s="68">
        <f t="shared" si="71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5ตุลาคมจ่าย104</v>
      </c>
      <c r="C71" s="130" t="str">
        <f>$A$3&amp;$C$5&amp;$C$6&amp;O71</f>
        <v>สาขาที่ 5พฤศจิกายนจ่าย104</v>
      </c>
      <c r="D71" s="130" t="str">
        <f>$A$3&amp;$D$5&amp;$D$6&amp;O71</f>
        <v>สาขาที่ 5ธันวาคมจ่าย104</v>
      </c>
      <c r="E71" s="130" t="str">
        <f>$A$3&amp;$E$5&amp;$E$6&amp;O71</f>
        <v>สาขาที่ 5มกราคมจ่าย104</v>
      </c>
      <c r="F71" s="130" t="str">
        <f>$A$3&amp;$F$5&amp;$F$6&amp;O71</f>
        <v>สาขาที่ 5กุมภาพันธ์จ่าย104</v>
      </c>
      <c r="G71" s="130" t="str">
        <f>$A$3&amp;$G$5&amp;$G$6&amp;O71</f>
        <v>สาขาที่ 5มีนาคมจ่าย104</v>
      </c>
      <c r="H71" s="130" t="str">
        <f>$A$3&amp;$H$5&amp;$H$6&amp;O71</f>
        <v>สาขาที่ 5เมษายนจ่าย104</v>
      </c>
      <c r="I71" s="130" t="str">
        <f>$A$3&amp;$I$5&amp;$I$6&amp;O71</f>
        <v>สาขาที่ 5พฤษภาคมจ่าย104</v>
      </c>
      <c r="J71" s="130" t="str">
        <f>$A$3&amp;$J$5&amp;$J$6&amp;O71</f>
        <v>สาขาที่ 5มิถุนายนจ่าย104</v>
      </c>
      <c r="K71" s="130" t="str">
        <f>$A$3&amp;$K$5&amp;$K$6&amp;O71</f>
        <v>สาขาที่ 5กรกฎาคมจ่าย104</v>
      </c>
      <c r="L71" s="130" t="str">
        <f>$A$3&amp;$L$5&amp;$L$6&amp;O71</f>
        <v>สาขาที่ 5สิงหาคมจ่าย104</v>
      </c>
      <c r="M71" s="130" t="str">
        <f>$A$3&amp;$M$5&amp;$M$6&amp;O71</f>
        <v>สาขาที่ 5กันยายนจ่าย104</v>
      </c>
      <c r="N71" s="130" t="str">
        <f t="shared" si="69"/>
        <v>สาขาที่ 5จ่าย104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0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1"/>
        <v>0</v>
      </c>
      <c r="AH71" s="82">
        <f t="shared" si="71"/>
        <v>0</v>
      </c>
      <c r="AI71" s="81"/>
    </row>
  </sheetData>
  <mergeCells count="18">
    <mergeCell ref="A1:AI1"/>
    <mergeCell ref="A2:AI2"/>
    <mergeCell ref="A3:AI3"/>
    <mergeCell ref="A5:A6"/>
    <mergeCell ref="O5:P6"/>
    <mergeCell ref="AE5:AF5"/>
    <mergeCell ref="AG5:AH5"/>
    <mergeCell ref="AI5:AI6"/>
    <mergeCell ref="O55:P55"/>
    <mergeCell ref="O57:P57"/>
    <mergeCell ref="O62:P62"/>
    <mergeCell ref="O66:P66"/>
    <mergeCell ref="O7:P7"/>
    <mergeCell ref="O10:P10"/>
    <mergeCell ref="O19:P19"/>
    <mergeCell ref="O29:P29"/>
    <mergeCell ref="O36:P36"/>
    <mergeCell ref="O49:P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5" sqref="A5:A6"/>
    </sheetView>
  </sheetViews>
  <sheetFormatPr defaultColWidth="9" defaultRowHeight="21" x14ac:dyDescent="0.45"/>
  <cols>
    <col min="1" max="1" width="6.625" style="59" bestFit="1" customWidth="1"/>
    <col min="2" max="2" width="16" style="22" hidden="1" customWidth="1"/>
    <col min="3" max="3" width="19.25" style="22" hidden="1" customWidth="1"/>
    <col min="4" max="4" width="17.125" style="22" hidden="1" customWidth="1"/>
    <col min="5" max="5" width="11.125" style="22" hidden="1" customWidth="1"/>
    <col min="6" max="6" width="12.5" style="22" hidden="1" customWidth="1"/>
    <col min="7" max="7" width="10.5" style="22" hidden="1" customWidth="1"/>
    <col min="8" max="8" width="11" style="22" hidden="1" customWidth="1"/>
    <col min="9" max="9" width="12.5" style="22" hidden="1" customWidth="1"/>
    <col min="10" max="10" width="11.5" style="22" hidden="1" customWidth="1"/>
    <col min="11" max="11" width="12" style="22" hidden="1" customWidth="1"/>
    <col min="12" max="12" width="11.375" style="22" hidden="1" customWidth="1"/>
    <col min="13" max="13" width="17.25" style="22" hidden="1" customWidth="1"/>
    <col min="14" max="14" width="11.375" style="22" hidden="1" customWidth="1"/>
    <col min="15" max="15" width="4.875" style="21" bestFit="1" customWidth="1"/>
    <col min="16" max="16" width="38.375" style="1" bestFit="1" customWidth="1"/>
    <col min="17" max="17" width="11.125" style="1" bestFit="1" customWidth="1"/>
    <col min="18" max="18" width="10.125" style="1" bestFit="1" customWidth="1"/>
    <col min="19" max="30" width="7.625" style="1" bestFit="1" customWidth="1"/>
    <col min="31" max="31" width="9.125" style="1" bestFit="1" customWidth="1"/>
    <col min="32" max="32" width="11.375" style="35" bestFit="1" customWidth="1"/>
    <col min="33" max="33" width="9.125" style="1" bestFit="1" customWidth="1"/>
    <col min="34" max="34" width="11.375" style="35" bestFit="1" customWidth="1"/>
    <col min="35" max="35" width="10.125" style="1" bestFit="1" customWidth="1"/>
    <col min="36" max="16384" width="9" style="1"/>
  </cols>
  <sheetData>
    <row r="1" spans="1:35" s="29" customFormat="1" ht="34.5" x14ac:dyDescent="0.7">
      <c r="A1" s="152" t="str">
        <f>"รายงานการรับ - จ่ายแสตมป์"&amp;"  "&amp;รหัส!G1&amp;"  "&amp;รหัส!I1</f>
        <v>รายงานการรับ - จ่ายแสตมป์  ปีงบประมาณ  2560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29" customFormat="1" ht="34.5" x14ac:dyDescent="0.7">
      <c r="A2" s="152" t="str">
        <f>รหัส!A1</f>
        <v>สำนักงานสรรพสามิตภาคที่ 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29" customFormat="1" ht="34.5" x14ac:dyDescent="0.7">
      <c r="A3" s="152" t="str">
        <f>รหัส!A11</f>
        <v>สาขาที่ 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idden="1" x14ac:dyDescent="0.45">
      <c r="P4" s="9"/>
      <c r="S4" s="27" t="s">
        <v>406</v>
      </c>
      <c r="T4" s="27" t="s">
        <v>406</v>
      </c>
      <c r="U4" s="27" t="s">
        <v>406</v>
      </c>
      <c r="V4" s="27" t="s">
        <v>406</v>
      </c>
      <c r="W4" s="27" t="s">
        <v>406</v>
      </c>
      <c r="X4" s="27" t="s">
        <v>406</v>
      </c>
      <c r="Y4" s="27" t="s">
        <v>406</v>
      </c>
      <c r="Z4" s="27" t="s">
        <v>406</v>
      </c>
      <c r="AA4" s="27" t="s">
        <v>406</v>
      </c>
      <c r="AB4" s="27" t="s">
        <v>406</v>
      </c>
      <c r="AC4" s="27" t="s">
        <v>406</v>
      </c>
      <c r="AD4" s="27" t="s">
        <v>406</v>
      </c>
      <c r="AE4" s="27" t="s">
        <v>407</v>
      </c>
      <c r="AF4" s="66"/>
      <c r="AG4" s="27" t="s">
        <v>407</v>
      </c>
      <c r="AH4" s="66"/>
    </row>
    <row r="5" spans="1:35" ht="24" x14ac:dyDescent="0.55000000000000004">
      <c r="A5" s="160" t="s">
        <v>0</v>
      </c>
      <c r="B5" s="70" t="s">
        <v>19</v>
      </c>
      <c r="C5" s="70" t="s">
        <v>20</v>
      </c>
      <c r="D5" s="70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30</v>
      </c>
      <c r="N5" s="23"/>
      <c r="O5" s="160" t="s">
        <v>398</v>
      </c>
      <c r="P5" s="161"/>
      <c r="Q5" s="2" t="s">
        <v>408</v>
      </c>
      <c r="R5" s="56" t="s">
        <v>419</v>
      </c>
      <c r="S5" s="128" t="s">
        <v>19</v>
      </c>
      <c r="T5" s="128" t="s">
        <v>20</v>
      </c>
      <c r="U5" s="128" t="s">
        <v>21</v>
      </c>
      <c r="V5" s="65" t="s">
        <v>22</v>
      </c>
      <c r="W5" s="128" t="s">
        <v>23</v>
      </c>
      <c r="X5" s="128" t="s">
        <v>24</v>
      </c>
      <c r="Y5" s="128" t="s">
        <v>25</v>
      </c>
      <c r="Z5" s="128" t="s">
        <v>26</v>
      </c>
      <c r="AA5" s="128" t="s">
        <v>27</v>
      </c>
      <c r="AB5" s="128" t="s">
        <v>28</v>
      </c>
      <c r="AC5" s="128" t="s">
        <v>29</v>
      </c>
      <c r="AD5" s="128" t="s">
        <v>30</v>
      </c>
      <c r="AE5" s="153" t="s">
        <v>502</v>
      </c>
      <c r="AF5" s="154"/>
      <c r="AG5" s="153" t="s">
        <v>503</v>
      </c>
      <c r="AH5" s="154"/>
      <c r="AI5" s="164" t="s">
        <v>13</v>
      </c>
    </row>
    <row r="6" spans="1:35" ht="24" x14ac:dyDescent="0.55000000000000004">
      <c r="A6" s="162"/>
      <c r="B6" s="23" t="s">
        <v>402</v>
      </c>
      <c r="C6" s="23" t="s">
        <v>402</v>
      </c>
      <c r="D6" s="23" t="s">
        <v>402</v>
      </c>
      <c r="E6" s="23" t="s">
        <v>402</v>
      </c>
      <c r="F6" s="23" t="s">
        <v>402</v>
      </c>
      <c r="G6" s="23" t="s">
        <v>402</v>
      </c>
      <c r="H6" s="23" t="s">
        <v>402</v>
      </c>
      <c r="I6" s="23" t="s">
        <v>402</v>
      </c>
      <c r="J6" s="23" t="s">
        <v>402</v>
      </c>
      <c r="K6" s="23" t="s">
        <v>402</v>
      </c>
      <c r="L6" s="23" t="s">
        <v>402</v>
      </c>
      <c r="M6" s="23" t="s">
        <v>402</v>
      </c>
      <c r="N6" s="23" t="s">
        <v>402</v>
      </c>
      <c r="O6" s="162"/>
      <c r="P6" s="163"/>
      <c r="Q6" s="3" t="s">
        <v>409</v>
      </c>
      <c r="R6" s="57" t="s">
        <v>491</v>
      </c>
      <c r="S6" s="128" t="s">
        <v>401</v>
      </c>
      <c r="T6" s="128" t="s">
        <v>401</v>
      </c>
      <c r="U6" s="128" t="s">
        <v>401</v>
      </c>
      <c r="V6" s="128" t="s">
        <v>401</v>
      </c>
      <c r="W6" s="128" t="s">
        <v>401</v>
      </c>
      <c r="X6" s="128" t="s">
        <v>401</v>
      </c>
      <c r="Y6" s="128" t="s">
        <v>401</v>
      </c>
      <c r="Z6" s="128" t="s">
        <v>401</v>
      </c>
      <c r="AA6" s="128" t="s">
        <v>401</v>
      </c>
      <c r="AB6" s="128" t="s">
        <v>401</v>
      </c>
      <c r="AC6" s="128" t="s">
        <v>401</v>
      </c>
      <c r="AD6" s="128" t="s">
        <v>401</v>
      </c>
      <c r="AE6" s="128" t="s">
        <v>401</v>
      </c>
      <c r="AF6" s="67" t="s">
        <v>492</v>
      </c>
      <c r="AG6" s="128" t="s">
        <v>401</v>
      </c>
      <c r="AH6" s="67" t="s">
        <v>492</v>
      </c>
      <c r="AI6" s="165"/>
    </row>
    <row r="7" spans="1:35" ht="24" x14ac:dyDescent="0.55000000000000004">
      <c r="A7" s="86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68" t="s">
        <v>427</v>
      </c>
      <c r="P7" s="168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  <c r="AH7" s="88"/>
      <c r="AI7" s="87"/>
    </row>
    <row r="8" spans="1:35" ht="24" x14ac:dyDescent="0.55000000000000004">
      <c r="A8" s="7"/>
      <c r="B8" s="24" t="str">
        <f>$A$3&amp;$B$5&amp;$B$6&amp;O8</f>
        <v>สาขาที่ 6ตุลาคมจ่าย11</v>
      </c>
      <c r="C8" s="24" t="str">
        <f>$A$3&amp;$C$5&amp;$C$6&amp;O8</f>
        <v>สาขาที่ 6พฤศจิกายนจ่าย11</v>
      </c>
      <c r="D8" s="24" t="str">
        <f>$A$3&amp;$D$5&amp;$D$6&amp;O8</f>
        <v>สาขาที่ 6ธันวาคมจ่าย11</v>
      </c>
      <c r="E8" s="24" t="str">
        <f>$A$3&amp;$E$5&amp;$E$6&amp;O8</f>
        <v>สาขาที่ 6มกราคมจ่าย11</v>
      </c>
      <c r="F8" s="24" t="str">
        <f>$A$3&amp;$F$5&amp;$F$6&amp;O8</f>
        <v>สาขาที่ 6กุมภาพันธ์จ่าย11</v>
      </c>
      <c r="G8" s="24" t="str">
        <f>$A$3&amp;$G$5&amp;$G$6&amp;O8</f>
        <v>สาขาที่ 6มีนาคมจ่าย11</v>
      </c>
      <c r="H8" s="24" t="str">
        <f>$A$3&amp;$H$5&amp;$H$6&amp;O8</f>
        <v>สาขาที่ 6เมษายนจ่าย11</v>
      </c>
      <c r="I8" s="24" t="str">
        <f>$A$3&amp;$I$5&amp;$I$6&amp;O8</f>
        <v>สาขาที่ 6พฤษภาคมจ่าย11</v>
      </c>
      <c r="J8" s="24" t="str">
        <f>$A$3&amp;$J$5&amp;$J$6&amp;O8</f>
        <v>สาขาที่ 6มิถุนายนจ่าย11</v>
      </c>
      <c r="K8" s="24" t="str">
        <f>$A$3&amp;$K$5&amp;$K$6&amp;O8</f>
        <v>สาขาที่ 6กรกฎาคมจ่าย11</v>
      </c>
      <c r="L8" s="24" t="str">
        <f>$A$3&amp;$L$5&amp;$L$6&amp;O8</f>
        <v>สาขาที่ 6สิงหาคมจ่าย11</v>
      </c>
      <c r="M8" s="24" t="str">
        <f>$A$3&amp;$M$5&amp;$M$6&amp;O8</f>
        <v>สาขาที่ 6กันยายนจ่าย11</v>
      </c>
      <c r="N8" s="24" t="str">
        <f>$A$3&amp;$N$6&amp;O8</f>
        <v>สาขาที่ 6จ่าย11</v>
      </c>
      <c r="O8" s="109">
        <v>11</v>
      </c>
      <c r="P8" s="77" t="s">
        <v>428</v>
      </c>
      <c r="Q8" s="28">
        <v>0</v>
      </c>
      <c r="R8" s="116">
        <v>0</v>
      </c>
      <c r="S8" s="25">
        <f>SUMIF('บันทึกการรับ-จ่ายแสตมป์'!$C$6:$C$20000,B8,'บันทึกการรับ-จ่ายแสตมป์'!$T$6:$T$20000)</f>
        <v>0</v>
      </c>
      <c r="T8" s="25">
        <f>SUMIF('บันทึกการรับ-จ่ายแสตมป์'!$C$6:$C$20000,C8,'บันทึกการรับ-จ่ายแสตมป์'!$T$6:$T$20000)</f>
        <v>0</v>
      </c>
      <c r="U8" s="25">
        <f>SUMIF('บันทึกการรับ-จ่ายแสตมป์'!$C$6:$C$20000,D8,'บันทึกการรับ-จ่ายแสตมป์'!$T$6:$T$20000)</f>
        <v>0</v>
      </c>
      <c r="V8" s="25">
        <f>SUMIF('บันทึกการรับ-จ่ายแสตมป์'!$C$6:$C$20000,E8,'บันทึกการรับ-จ่ายแสตมป์'!$T$6:$T$20000)</f>
        <v>0</v>
      </c>
      <c r="W8" s="25">
        <f>SUMIF('บันทึกการรับ-จ่ายแสตมป์'!$C$6:$C$20000,F8,'บันทึกการรับ-จ่ายแสตมป์'!$T$6:$T$20000)</f>
        <v>0</v>
      </c>
      <c r="X8" s="25">
        <f>SUMIF('บันทึกการรับ-จ่ายแสตมป์'!$C$6:$C$20000,G8,'บันทึกการรับ-จ่ายแสตมป์'!$T$6:$T$20000)</f>
        <v>0</v>
      </c>
      <c r="Y8" s="25">
        <f>SUMIF('บันทึกการรับ-จ่ายแสตมป์'!$C$6:$C$20000,H8,'บันทึกการรับ-จ่ายแสตมป์'!$T$6:$T$20000)</f>
        <v>0</v>
      </c>
      <c r="Z8" s="25">
        <f>SUMIF('บันทึกการรับ-จ่ายแสตมป์'!$C$6:$C$20000,I8,'บันทึกการรับ-จ่ายแสตมป์'!$T$6:$T$20000)</f>
        <v>0</v>
      </c>
      <c r="AA8" s="25">
        <f>SUMIF('บันทึกการรับ-จ่ายแสตมป์'!$C$6:$C$20000,J8,'บันทึกการรับ-จ่ายแสตมป์'!$T$6:$T$20000)</f>
        <v>0</v>
      </c>
      <c r="AB8" s="25">
        <f>SUMIF('บันทึกการรับ-จ่ายแสตมป์'!$C$6:$C$20000,K8,'บันทึกการรับ-จ่ายแสตมป์'!$T$6:$T$20000)</f>
        <v>0</v>
      </c>
      <c r="AC8" s="25">
        <f>SUMIF('บันทึกการรับ-จ่ายแสตมป์'!$C$6:$C$20000,L8,'บันทึกการรับ-จ่ายแสตมป์'!$T$6:$T$20000)</f>
        <v>0</v>
      </c>
      <c r="AD8" s="25">
        <f>SUMIF('บันทึกการรับ-จ่ายแสตมป์'!$C$6:$C$20000,M8,'บันทึกการรับ-จ่ายแสตมป์'!$T$6:$T$20000)</f>
        <v>0</v>
      </c>
      <c r="AE8" s="25">
        <f>SUM(S8:AD8)</f>
        <v>0</v>
      </c>
      <c r="AF8" s="68">
        <f>SUMIF('บันทึกการรับ-จ่ายแสตมป์'!$E6:$E$20000,N8,'บันทึกการรับ-จ่ายแสตมป์'!$V$6:$V$20000)</f>
        <v>0</v>
      </c>
      <c r="AG8" s="25">
        <f>Q8+AE8</f>
        <v>0</v>
      </c>
      <c r="AH8" s="68">
        <f>R8+AF8</f>
        <v>0</v>
      </c>
      <c r="AI8" s="25"/>
    </row>
    <row r="9" spans="1:35" ht="24" x14ac:dyDescent="0.55000000000000004">
      <c r="A9" s="7"/>
      <c r="B9" s="24" t="str">
        <f>$A$3&amp;$B$5&amp;$B$6&amp;O9</f>
        <v>สาขาที่ 6ตุลาคมจ่าย12</v>
      </c>
      <c r="C9" s="24" t="str">
        <f>$A$3&amp;$C$5&amp;$C$6&amp;O9</f>
        <v>สาขาที่ 6พฤศจิกายนจ่าย12</v>
      </c>
      <c r="D9" s="24" t="str">
        <f>$A$3&amp;$D$5&amp;$D$6&amp;O9</f>
        <v>สาขาที่ 6ธันวาคมจ่าย12</v>
      </c>
      <c r="E9" s="24" t="str">
        <f>$A$3&amp;$E$5&amp;$E$6&amp;O9</f>
        <v>สาขาที่ 6มกราคมจ่าย12</v>
      </c>
      <c r="F9" s="24" t="str">
        <f>$A$3&amp;$F$5&amp;$F$6&amp;O9</f>
        <v>สาขาที่ 6กุมภาพันธ์จ่าย12</v>
      </c>
      <c r="G9" s="24" t="str">
        <f>$A$3&amp;$G$5&amp;$G$6&amp;O9</f>
        <v>สาขาที่ 6มีนาคมจ่าย12</v>
      </c>
      <c r="H9" s="24" t="str">
        <f>$A$3&amp;$H$5&amp;$H$6&amp;O9</f>
        <v>สาขาที่ 6เมษายนจ่าย12</v>
      </c>
      <c r="I9" s="24" t="str">
        <f>$A$3&amp;$I$5&amp;$I$6&amp;O9</f>
        <v>สาขาที่ 6พฤษภาคมจ่าย12</v>
      </c>
      <c r="J9" s="24" t="str">
        <f>$A$3&amp;$J$5&amp;$J$6&amp;O9</f>
        <v>สาขาที่ 6มิถุนายนจ่าย12</v>
      </c>
      <c r="K9" s="24" t="str">
        <f>$A$3&amp;$K$5&amp;$K$6&amp;O9</f>
        <v>สาขาที่ 6กรกฎาคมจ่าย12</v>
      </c>
      <c r="L9" s="24" t="str">
        <f>$A$3&amp;$L$5&amp;$L$6&amp;O9</f>
        <v>สาขาที่ 6สิงหาคมจ่าย12</v>
      </c>
      <c r="M9" s="24" t="str">
        <f>$A$3&amp;$M$5&amp;$M$6&amp;O9</f>
        <v>สาขาที่ 6กันยายนจ่าย12</v>
      </c>
      <c r="N9" s="24" t="str">
        <f>$A$3&amp;$N$6&amp;O9</f>
        <v>สาขาที่ 6จ่าย12</v>
      </c>
      <c r="O9" s="109">
        <v>12</v>
      </c>
      <c r="P9" s="77" t="s">
        <v>400</v>
      </c>
      <c r="Q9" s="28">
        <v>0</v>
      </c>
      <c r="R9" s="116">
        <v>0</v>
      </c>
      <c r="S9" s="25">
        <f>SUMIF('บันทึกการรับ-จ่ายแสตมป์'!$C$6:$C$20000,B9,'บันทึกการรับ-จ่ายแสตมป์'!$T$6:$T$20000)</f>
        <v>0</v>
      </c>
      <c r="T9" s="25">
        <f>SUMIF('บันทึกการรับ-จ่ายแสตมป์'!$C$6:$C$20000,C9,'บันทึกการรับ-จ่ายแสตมป์'!$T$6:$T$20000)</f>
        <v>0</v>
      </c>
      <c r="U9" s="25">
        <f>SUMIF('บันทึกการรับ-จ่ายแสตมป์'!$C$6:$C$20000,D9,'บันทึกการรับ-จ่ายแสตมป์'!$T$6:$T$20000)</f>
        <v>0</v>
      </c>
      <c r="V9" s="25">
        <f>SUMIF('บันทึกการรับ-จ่ายแสตมป์'!$C$6:$C$20000,E9,'บันทึกการรับ-จ่ายแสตมป์'!$T$6:$T$20000)</f>
        <v>0</v>
      </c>
      <c r="W9" s="25">
        <f>SUMIF('บันทึกการรับ-จ่ายแสตมป์'!$C$6:$C$20000,F9,'บันทึกการรับ-จ่ายแสตมป์'!$T$6:$T$20000)</f>
        <v>0</v>
      </c>
      <c r="X9" s="25">
        <f>SUMIF('บันทึกการรับ-จ่ายแสตมป์'!$C$6:$C$20000,G9,'บันทึกการรับ-จ่ายแสตมป์'!$T$6:$T$20000)</f>
        <v>0</v>
      </c>
      <c r="Y9" s="25">
        <f>SUMIF('บันทึกการรับ-จ่ายแสตมป์'!$C$6:$C$20000,H9,'บันทึกการรับ-จ่ายแสตมป์'!$T$6:$T$20000)</f>
        <v>0</v>
      </c>
      <c r="Z9" s="25">
        <f>SUMIF('บันทึกการรับ-จ่ายแสตมป์'!$C$6:$C$20000,I9,'บันทึกการรับ-จ่ายแสตมป์'!$T$6:$T$20000)</f>
        <v>0</v>
      </c>
      <c r="AA9" s="25">
        <f>SUMIF('บันทึกการรับ-จ่ายแสตมป์'!$C$6:$C$20000,J9,'บันทึกการรับ-จ่ายแสตมป์'!$T$6:$T$20000)</f>
        <v>0</v>
      </c>
      <c r="AB9" s="25">
        <f>SUMIF('บันทึกการรับ-จ่ายแสตมป์'!$C$6:$C$20000,K9,'บันทึกการรับ-จ่ายแสตมป์'!$T$6:$T$20000)</f>
        <v>0</v>
      </c>
      <c r="AC9" s="25">
        <f>SUMIF('บันทึกการรับ-จ่ายแสตมป์'!$C$6:$C$20000,L9,'บันทึกการรับ-จ่ายแสตมป์'!$T$6:$T$20000)</f>
        <v>0</v>
      </c>
      <c r="AD9" s="25">
        <f>SUMIF('บันทึกการรับ-จ่ายแสตมป์'!$C$6:$C$20000,M9,'บันทึกการรับ-จ่ายแสตมป์'!$T$6:$T$20000)</f>
        <v>0</v>
      </c>
      <c r="AE9" s="25">
        <f>SUM(S9:AD9)</f>
        <v>0</v>
      </c>
      <c r="AF9" s="68">
        <f>SUMIF('บันทึกการรับ-จ่ายแสตมป์'!$E7:$E$20000,N9,'บันทึกการรับ-จ่ายแสตมป์'!$V$6:$V$20000)</f>
        <v>0</v>
      </c>
      <c r="AG9" s="25">
        <f>Q9+AE9</f>
        <v>0</v>
      </c>
      <c r="AH9" s="68">
        <f>R9+AF9</f>
        <v>0</v>
      </c>
      <c r="AI9" s="25"/>
    </row>
    <row r="10" spans="1:35" ht="24" x14ac:dyDescent="0.55000000000000004">
      <c r="A10" s="90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6" t="s">
        <v>399</v>
      </c>
      <c r="P10" s="167"/>
      <c r="Q10" s="90"/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2"/>
      <c r="AH10" s="93"/>
      <c r="AI10" s="92"/>
    </row>
    <row r="11" spans="1:35" ht="24" x14ac:dyDescent="0.55000000000000004">
      <c r="A11" s="7"/>
      <c r="B11" s="24" t="str">
        <f t="shared" ref="B11:B18" si="0">$A$3&amp;$B$5&amp;$B$6&amp;O11</f>
        <v>สาขาที่ 6ตุลาคมจ่าย21</v>
      </c>
      <c r="C11" s="24" t="str">
        <f t="shared" ref="C11:C18" si="1">$A$3&amp;$C$5&amp;$C$6&amp;O11</f>
        <v>สาขาที่ 6พฤศจิกายนจ่าย21</v>
      </c>
      <c r="D11" s="24" t="str">
        <f t="shared" ref="D11:D18" si="2">$A$3&amp;$D$5&amp;$D$6&amp;O11</f>
        <v>สาขาที่ 6ธันวาคมจ่าย21</v>
      </c>
      <c r="E11" s="24" t="str">
        <f t="shared" ref="E11:E18" si="3">$A$3&amp;$E$5&amp;$E$6&amp;O11</f>
        <v>สาขาที่ 6มกราคมจ่าย21</v>
      </c>
      <c r="F11" s="24" t="str">
        <f t="shared" ref="F11:F18" si="4">$A$3&amp;$F$5&amp;$F$6&amp;O11</f>
        <v>สาขาที่ 6กุมภาพันธ์จ่าย21</v>
      </c>
      <c r="G11" s="24" t="str">
        <f t="shared" ref="G11:G18" si="5">$A$3&amp;$G$5&amp;$G$6&amp;O11</f>
        <v>สาขาที่ 6มีนาคมจ่าย21</v>
      </c>
      <c r="H11" s="24" t="str">
        <f t="shared" ref="H11:H18" si="6">$A$3&amp;$H$5&amp;$H$6&amp;O11</f>
        <v>สาขาที่ 6เมษายนจ่าย21</v>
      </c>
      <c r="I11" s="24" t="str">
        <f t="shared" ref="I11:I18" si="7">$A$3&amp;$I$5&amp;$I$6&amp;O11</f>
        <v>สาขาที่ 6พฤษภาคมจ่าย21</v>
      </c>
      <c r="J11" s="24" t="str">
        <f t="shared" ref="J11:J18" si="8">$A$3&amp;$J$5&amp;$J$6&amp;O11</f>
        <v>สาขาที่ 6มิถุนายนจ่าย21</v>
      </c>
      <c r="K11" s="24" t="str">
        <f t="shared" ref="K11:K18" si="9">$A$3&amp;$K$5&amp;$K$6&amp;O11</f>
        <v>สาขาที่ 6กรกฎาคมจ่าย21</v>
      </c>
      <c r="L11" s="24" t="str">
        <f t="shared" ref="L11:L18" si="10">$A$3&amp;$L$5&amp;$L$6&amp;O11</f>
        <v>สาขาที่ 6สิงหาคมจ่าย21</v>
      </c>
      <c r="M11" s="24" t="str">
        <f t="shared" ref="M11:M18" si="11">$A$3&amp;$M$5&amp;$M$6&amp;O11</f>
        <v>สาขาที่ 6กันยายนจ่าย21</v>
      </c>
      <c r="N11" s="24" t="str">
        <f t="shared" ref="N11:N18" si="12">$A$3&amp;$N$6&amp;O11</f>
        <v>สาขาที่ 6จ่าย21</v>
      </c>
      <c r="O11" s="109">
        <v>21</v>
      </c>
      <c r="P11" s="77" t="s">
        <v>429</v>
      </c>
      <c r="Q11" s="28">
        <v>0</v>
      </c>
      <c r="R11" s="116">
        <v>0</v>
      </c>
      <c r="S11" s="25">
        <f>SUMIF('บันทึกการรับ-จ่ายแสตมป์'!$C$6:$C$20000,B11,'บันทึกการรับ-จ่ายแสตมป์'!$T$6:$T$20000)</f>
        <v>0</v>
      </c>
      <c r="T11" s="25">
        <f>SUMIF('บันทึกการรับ-จ่ายแสตมป์'!$C$6:$C$20000,C11,'บันทึกการรับ-จ่ายแสตมป์'!$T$6:$T$20000)</f>
        <v>0</v>
      </c>
      <c r="U11" s="25">
        <f>SUMIF('บันทึกการรับ-จ่ายแสตมป์'!$C$6:$C$20000,D11,'บันทึกการรับ-จ่ายแสตมป์'!$T$6:$T$20000)</f>
        <v>0</v>
      </c>
      <c r="V11" s="25">
        <f>SUMIF('บันทึกการรับ-จ่ายแสตมป์'!$C$6:$C$20000,E11,'บันทึกการรับ-จ่ายแสตมป์'!$T$6:$T$20000)</f>
        <v>0</v>
      </c>
      <c r="W11" s="25">
        <f>SUMIF('บันทึกการรับ-จ่ายแสตมป์'!$C$6:$C$20000,F11,'บันทึกการรับ-จ่ายแสตมป์'!$T$6:$T$20000)</f>
        <v>0</v>
      </c>
      <c r="X11" s="25">
        <f>SUMIF('บันทึกการรับ-จ่ายแสตมป์'!$C$6:$C$20000,G11,'บันทึกการรับ-จ่ายแสตมป์'!$T$6:$T$20000)</f>
        <v>0</v>
      </c>
      <c r="Y11" s="25">
        <f>SUMIF('บันทึกการรับ-จ่ายแสตมป์'!$C$6:$C$20000,H11,'บันทึกการรับ-จ่ายแสตมป์'!$T$6:$T$20000)</f>
        <v>0</v>
      </c>
      <c r="Z11" s="25">
        <f>SUMIF('บันทึกการรับ-จ่ายแสตมป์'!$C$6:$C$20000,I11,'บันทึกการรับ-จ่ายแสตมป์'!$T$6:$T$20000)</f>
        <v>0</v>
      </c>
      <c r="AA11" s="25">
        <f>SUMIF('บันทึกการรับ-จ่ายแสตมป์'!$C$6:$C$20000,J11,'บันทึกการรับ-จ่ายแสตมป์'!$T$6:$T$20000)</f>
        <v>0</v>
      </c>
      <c r="AB11" s="25">
        <f>SUMIF('บันทึกการรับ-จ่ายแสตมป์'!$C$6:$C$20000,K11,'บันทึกการรับ-จ่ายแสตมป์'!$T$6:$T$20000)</f>
        <v>0</v>
      </c>
      <c r="AC11" s="25">
        <f>SUMIF('บันทึกการรับ-จ่ายแสตมป์'!$C$6:$C$20000,L11,'บันทึกการรับ-จ่ายแสตมป์'!$T$6:$T$20000)</f>
        <v>0</v>
      </c>
      <c r="AD11" s="25">
        <f>SUMIF('บันทึกการรับ-จ่ายแสตมป์'!$C$6:$C$20000,M11,'บันทึกการรับ-จ่ายแสตมป์'!$T$6:$T$20000)</f>
        <v>0</v>
      </c>
      <c r="AE11" s="25">
        <f t="shared" ref="AE11:AE18" si="13">SUM(S11:AD11)</f>
        <v>0</v>
      </c>
      <c r="AF11" s="68">
        <f>SUMIF('บันทึกการรับ-จ่ายแสตมป์'!$E9:$E$20000,N11,'บันทึกการรับ-จ่ายแสตมป์'!$V$6:$V$20000)</f>
        <v>0</v>
      </c>
      <c r="AG11" s="25">
        <f t="shared" ref="AG11:AH18" si="14">Q11+AE11</f>
        <v>0</v>
      </c>
      <c r="AH11" s="68">
        <f t="shared" si="14"/>
        <v>0</v>
      </c>
      <c r="AI11" s="25"/>
    </row>
    <row r="12" spans="1:35" ht="24" x14ac:dyDescent="0.55000000000000004">
      <c r="A12" s="7"/>
      <c r="B12" s="24" t="str">
        <f t="shared" si="0"/>
        <v>สาขาที่ 6ตุลาคมจ่าย21.1</v>
      </c>
      <c r="C12" s="24" t="str">
        <f t="shared" si="1"/>
        <v>สาขาที่ 6พฤศจิกายนจ่าย21.1</v>
      </c>
      <c r="D12" s="24" t="str">
        <f t="shared" si="2"/>
        <v>สาขาที่ 6ธันวาคมจ่าย21.1</v>
      </c>
      <c r="E12" s="24" t="str">
        <f t="shared" si="3"/>
        <v>สาขาที่ 6มกราคมจ่าย21.1</v>
      </c>
      <c r="F12" s="24" t="str">
        <f t="shared" si="4"/>
        <v>สาขาที่ 6กุมภาพันธ์จ่าย21.1</v>
      </c>
      <c r="G12" s="24" t="str">
        <f t="shared" si="5"/>
        <v>สาขาที่ 6มีนาคมจ่าย21.1</v>
      </c>
      <c r="H12" s="24" t="str">
        <f t="shared" si="6"/>
        <v>สาขาที่ 6เมษายนจ่าย21.1</v>
      </c>
      <c r="I12" s="24" t="str">
        <f t="shared" si="7"/>
        <v>สาขาที่ 6พฤษภาคมจ่าย21.1</v>
      </c>
      <c r="J12" s="24" t="str">
        <f t="shared" si="8"/>
        <v>สาขาที่ 6มิถุนายนจ่าย21.1</v>
      </c>
      <c r="K12" s="24" t="str">
        <f t="shared" si="9"/>
        <v>สาขาที่ 6กรกฎาคมจ่าย21.1</v>
      </c>
      <c r="L12" s="24" t="str">
        <f t="shared" si="10"/>
        <v>สาขาที่ 6สิงหาคมจ่าย21.1</v>
      </c>
      <c r="M12" s="24" t="str">
        <f t="shared" si="11"/>
        <v>สาขาที่ 6กันยายนจ่าย21.1</v>
      </c>
      <c r="N12" s="24" t="str">
        <f t="shared" si="12"/>
        <v>สาขาที่ 6จ่าย21.1</v>
      </c>
      <c r="O12" s="109">
        <v>21.1</v>
      </c>
      <c r="P12" s="77" t="s">
        <v>430</v>
      </c>
      <c r="Q12" s="28">
        <v>0</v>
      </c>
      <c r="R12" s="116">
        <v>0</v>
      </c>
      <c r="S12" s="25">
        <f>SUMIF('บันทึกการรับ-จ่ายแสตมป์'!$C$6:$C$20000,B12,'บันทึกการรับ-จ่ายแสตมป์'!$T$6:$T$20000)</f>
        <v>0</v>
      </c>
      <c r="T12" s="25">
        <f>SUMIF('บันทึกการรับ-จ่ายแสตมป์'!$C$6:$C$20000,C12,'บันทึกการรับ-จ่ายแสตมป์'!$T$6:$T$20000)</f>
        <v>0</v>
      </c>
      <c r="U12" s="25">
        <f>SUMIF('บันทึกการรับ-จ่ายแสตมป์'!$C$6:$C$20000,D12,'บันทึกการรับ-จ่ายแสตมป์'!$T$6:$T$20000)</f>
        <v>0</v>
      </c>
      <c r="V12" s="25">
        <f>SUMIF('บันทึกการรับ-จ่ายแสตมป์'!$C$6:$C$20000,E12,'บันทึกการรับ-จ่ายแสตมป์'!$T$6:$T$20000)</f>
        <v>0</v>
      </c>
      <c r="W12" s="25">
        <f>SUMIF('บันทึกการรับ-จ่ายแสตมป์'!$C$6:$C$20000,F12,'บันทึกการรับ-จ่ายแสตมป์'!$T$6:$T$20000)</f>
        <v>0</v>
      </c>
      <c r="X12" s="25">
        <f>SUMIF('บันทึกการรับ-จ่ายแสตมป์'!$C$6:$C$20000,G12,'บันทึกการรับ-จ่ายแสตมป์'!$T$6:$T$20000)</f>
        <v>0</v>
      </c>
      <c r="Y12" s="25">
        <f>SUMIF('บันทึกการรับ-จ่ายแสตมป์'!$C$6:$C$20000,H12,'บันทึกการรับ-จ่ายแสตมป์'!$T$6:$T$20000)</f>
        <v>0</v>
      </c>
      <c r="Z12" s="25">
        <f>SUMIF('บันทึกการรับ-จ่ายแสตมป์'!$C$6:$C$20000,I12,'บันทึกการรับ-จ่ายแสตมป์'!$T$6:$T$20000)</f>
        <v>0</v>
      </c>
      <c r="AA12" s="25">
        <f>SUMIF('บันทึกการรับ-จ่ายแสตมป์'!$C$6:$C$20000,J12,'บันทึกการรับ-จ่ายแสตมป์'!$T$6:$T$20000)</f>
        <v>0</v>
      </c>
      <c r="AB12" s="25">
        <f>SUMIF('บันทึกการรับ-จ่ายแสตมป์'!$C$6:$C$20000,K12,'บันทึกการรับ-จ่ายแสตมป์'!$T$6:$T$20000)</f>
        <v>0</v>
      </c>
      <c r="AC12" s="25">
        <f>SUMIF('บันทึกการรับ-จ่ายแสตมป์'!$C$6:$C$20000,L12,'บันทึกการรับ-จ่ายแสตมป์'!$T$6:$T$20000)</f>
        <v>0</v>
      </c>
      <c r="AD12" s="25">
        <f>SUMIF('บันทึกการรับ-จ่ายแสตมป์'!$C$6:$C$20000,M12,'บันทึกการรับ-จ่ายแสตมป์'!$T$6:$T$20000)</f>
        <v>0</v>
      </c>
      <c r="AE12" s="25">
        <f t="shared" si="13"/>
        <v>0</v>
      </c>
      <c r="AF12" s="68">
        <f>SUMIF('บันทึกการรับ-จ่ายแสตมป์'!$E10:$E$20000,N12,'บันทึกการรับ-จ่ายแสตมป์'!$V$6:$V$20000)</f>
        <v>0</v>
      </c>
      <c r="AG12" s="25">
        <f t="shared" si="14"/>
        <v>0</v>
      </c>
      <c r="AH12" s="68">
        <f t="shared" si="14"/>
        <v>0</v>
      </c>
      <c r="AI12" s="25"/>
    </row>
    <row r="13" spans="1:35" ht="24" x14ac:dyDescent="0.55000000000000004">
      <c r="A13" s="7"/>
      <c r="B13" s="24" t="str">
        <f t="shared" si="0"/>
        <v>สาขาที่ 6ตุลาคมจ่าย22</v>
      </c>
      <c r="C13" s="24" t="str">
        <f t="shared" si="1"/>
        <v>สาขาที่ 6พฤศจิกายนจ่าย22</v>
      </c>
      <c r="D13" s="24" t="str">
        <f t="shared" si="2"/>
        <v>สาขาที่ 6ธันวาคมจ่าย22</v>
      </c>
      <c r="E13" s="24" t="str">
        <f t="shared" si="3"/>
        <v>สาขาที่ 6มกราคมจ่าย22</v>
      </c>
      <c r="F13" s="24" t="str">
        <f t="shared" si="4"/>
        <v>สาขาที่ 6กุมภาพันธ์จ่าย22</v>
      </c>
      <c r="G13" s="24" t="str">
        <f t="shared" si="5"/>
        <v>สาขาที่ 6มีนาคมจ่าย22</v>
      </c>
      <c r="H13" s="24" t="str">
        <f t="shared" si="6"/>
        <v>สาขาที่ 6เมษายนจ่าย22</v>
      </c>
      <c r="I13" s="24" t="str">
        <f t="shared" si="7"/>
        <v>สาขาที่ 6พฤษภาคมจ่าย22</v>
      </c>
      <c r="J13" s="24" t="str">
        <f t="shared" si="8"/>
        <v>สาขาที่ 6มิถุนายนจ่าย22</v>
      </c>
      <c r="K13" s="24" t="str">
        <f t="shared" si="9"/>
        <v>สาขาที่ 6กรกฎาคมจ่าย22</v>
      </c>
      <c r="L13" s="24" t="str">
        <f t="shared" si="10"/>
        <v>สาขาที่ 6สิงหาคมจ่าย22</v>
      </c>
      <c r="M13" s="24" t="str">
        <f t="shared" si="11"/>
        <v>สาขาที่ 6กันยายนจ่าย22</v>
      </c>
      <c r="N13" s="24" t="str">
        <f t="shared" si="12"/>
        <v>สาขาที่ 6จ่าย22</v>
      </c>
      <c r="O13" s="109">
        <v>22</v>
      </c>
      <c r="P13" s="77" t="s">
        <v>431</v>
      </c>
      <c r="Q13" s="28">
        <v>0</v>
      </c>
      <c r="R13" s="116">
        <v>0</v>
      </c>
      <c r="S13" s="25">
        <f>SUMIF('บันทึกการรับ-จ่ายแสตมป์'!$C$6:$C$20000,B13,'บันทึกการรับ-จ่ายแสตมป์'!$T$6:$T$20000)</f>
        <v>0</v>
      </c>
      <c r="T13" s="25">
        <f>SUMIF('บันทึกการรับ-จ่ายแสตมป์'!$C$6:$C$20000,C13,'บันทึกการรับ-จ่ายแสตมป์'!$T$6:$T$20000)</f>
        <v>0</v>
      </c>
      <c r="U13" s="25">
        <f>SUMIF('บันทึกการรับ-จ่ายแสตมป์'!$C$6:$C$20000,D13,'บันทึกการรับ-จ่ายแสตมป์'!$T$6:$T$20000)</f>
        <v>0</v>
      </c>
      <c r="V13" s="25">
        <f>SUMIF('บันทึกการรับ-จ่ายแสตมป์'!$C$6:$C$20000,E13,'บันทึกการรับ-จ่ายแสตมป์'!$T$6:$T$20000)</f>
        <v>0</v>
      </c>
      <c r="W13" s="25">
        <f>SUMIF('บันทึกการรับ-จ่ายแสตมป์'!$C$6:$C$20000,F13,'บันทึกการรับ-จ่ายแสตมป์'!$T$6:$T$20000)</f>
        <v>0</v>
      </c>
      <c r="X13" s="25">
        <f>SUMIF('บันทึกการรับ-จ่ายแสตมป์'!$C$6:$C$20000,G13,'บันทึกการรับ-จ่ายแสตมป์'!$T$6:$T$20000)</f>
        <v>0</v>
      </c>
      <c r="Y13" s="25">
        <f>SUMIF('บันทึกการรับ-จ่ายแสตมป์'!$C$6:$C$20000,H13,'บันทึกการรับ-จ่ายแสตมป์'!$T$6:$T$20000)</f>
        <v>0</v>
      </c>
      <c r="Z13" s="25">
        <f>SUMIF('บันทึกการรับ-จ่ายแสตมป์'!$C$6:$C$20000,I13,'บันทึกการรับ-จ่ายแสตมป์'!$T$6:$T$20000)</f>
        <v>0</v>
      </c>
      <c r="AA13" s="25">
        <f>SUMIF('บันทึกการรับ-จ่ายแสตมป์'!$C$6:$C$20000,J13,'บันทึกการรับ-จ่ายแสตมป์'!$T$6:$T$20000)</f>
        <v>0</v>
      </c>
      <c r="AB13" s="25">
        <f>SUMIF('บันทึกการรับ-จ่ายแสตมป์'!$C$6:$C$20000,K13,'บันทึกการรับ-จ่ายแสตมป์'!$T$6:$T$20000)</f>
        <v>0</v>
      </c>
      <c r="AC13" s="25">
        <f>SUMIF('บันทึกการรับ-จ่ายแสตมป์'!$C$6:$C$20000,L13,'บันทึกการรับ-จ่ายแสตมป์'!$T$6:$T$20000)</f>
        <v>0</v>
      </c>
      <c r="AD13" s="25">
        <f>SUMIF('บันทึกการรับ-จ่ายแสตมป์'!$C$6:$C$20000,M13,'บันทึกการรับ-จ่ายแสตมป์'!$T$6:$T$20000)</f>
        <v>0</v>
      </c>
      <c r="AE13" s="25">
        <f t="shared" si="13"/>
        <v>0</v>
      </c>
      <c r="AF13" s="68">
        <f>SUMIF('บันทึกการรับ-จ่ายแสตมป์'!$E11:$E$20000,N13,'บันทึกการรับ-จ่ายแสตมป์'!$V$6:$V$20000)</f>
        <v>0</v>
      </c>
      <c r="AG13" s="25">
        <f t="shared" si="14"/>
        <v>0</v>
      </c>
      <c r="AH13" s="68">
        <f t="shared" si="14"/>
        <v>0</v>
      </c>
      <c r="AI13" s="25"/>
    </row>
    <row r="14" spans="1:35" ht="24" x14ac:dyDescent="0.55000000000000004">
      <c r="A14" s="7"/>
      <c r="B14" s="24" t="str">
        <f t="shared" si="0"/>
        <v>สาขาที่ 6ตุลาคมจ่าย22.1</v>
      </c>
      <c r="C14" s="24" t="str">
        <f t="shared" si="1"/>
        <v>สาขาที่ 6พฤศจิกายนจ่าย22.1</v>
      </c>
      <c r="D14" s="24" t="str">
        <f t="shared" si="2"/>
        <v>สาขาที่ 6ธันวาคมจ่าย22.1</v>
      </c>
      <c r="E14" s="24" t="str">
        <f t="shared" si="3"/>
        <v>สาขาที่ 6มกราคมจ่าย22.1</v>
      </c>
      <c r="F14" s="24" t="str">
        <f t="shared" si="4"/>
        <v>สาขาที่ 6กุมภาพันธ์จ่าย22.1</v>
      </c>
      <c r="G14" s="24" t="str">
        <f t="shared" si="5"/>
        <v>สาขาที่ 6มีนาคมจ่าย22.1</v>
      </c>
      <c r="H14" s="24" t="str">
        <f t="shared" si="6"/>
        <v>สาขาที่ 6เมษายนจ่าย22.1</v>
      </c>
      <c r="I14" s="24" t="str">
        <f t="shared" si="7"/>
        <v>สาขาที่ 6พฤษภาคมจ่าย22.1</v>
      </c>
      <c r="J14" s="24" t="str">
        <f t="shared" si="8"/>
        <v>สาขาที่ 6มิถุนายนจ่าย22.1</v>
      </c>
      <c r="K14" s="24" t="str">
        <f t="shared" si="9"/>
        <v>สาขาที่ 6กรกฎาคมจ่าย22.1</v>
      </c>
      <c r="L14" s="24" t="str">
        <f t="shared" si="10"/>
        <v>สาขาที่ 6สิงหาคมจ่าย22.1</v>
      </c>
      <c r="M14" s="24" t="str">
        <f t="shared" si="11"/>
        <v>สาขาที่ 6กันยายนจ่าย22.1</v>
      </c>
      <c r="N14" s="24" t="str">
        <f t="shared" si="12"/>
        <v>สาขาที่ 6จ่าย22.1</v>
      </c>
      <c r="O14" s="109">
        <v>22.1</v>
      </c>
      <c r="P14" s="77" t="s">
        <v>432</v>
      </c>
      <c r="Q14" s="28">
        <v>0</v>
      </c>
      <c r="R14" s="116">
        <v>0</v>
      </c>
      <c r="S14" s="25">
        <f>SUMIF('บันทึกการรับ-จ่ายแสตมป์'!$C$6:$C$20000,B14,'บันทึกการรับ-จ่ายแสตมป์'!$T$6:$T$20000)</f>
        <v>0</v>
      </c>
      <c r="T14" s="25">
        <f>SUMIF('บันทึกการรับ-จ่ายแสตมป์'!$C$6:$C$20000,C14,'บันทึกการรับ-จ่ายแสตมป์'!$T$6:$T$20000)</f>
        <v>0</v>
      </c>
      <c r="U14" s="25">
        <f>SUMIF('บันทึกการรับ-จ่ายแสตมป์'!$C$6:$C$20000,D14,'บันทึกการรับ-จ่ายแสตมป์'!$T$6:$T$20000)</f>
        <v>0</v>
      </c>
      <c r="V14" s="25">
        <f>SUMIF('บันทึกการรับ-จ่ายแสตมป์'!$C$6:$C$20000,E14,'บันทึกการรับ-จ่ายแสตมป์'!$T$6:$T$20000)</f>
        <v>0</v>
      </c>
      <c r="W14" s="25">
        <f>SUMIF('บันทึกการรับ-จ่ายแสตมป์'!$C$6:$C$20000,F14,'บันทึกการรับ-จ่ายแสตมป์'!$T$6:$T$20000)</f>
        <v>0</v>
      </c>
      <c r="X14" s="25">
        <f>SUMIF('บันทึกการรับ-จ่ายแสตมป์'!$C$6:$C$20000,G14,'บันทึกการรับ-จ่ายแสตมป์'!$T$6:$T$20000)</f>
        <v>0</v>
      </c>
      <c r="Y14" s="25">
        <f>SUMIF('บันทึกการรับ-จ่ายแสตมป์'!$C$6:$C$20000,H14,'บันทึกการรับ-จ่ายแสตมป์'!$T$6:$T$20000)</f>
        <v>0</v>
      </c>
      <c r="Z14" s="25">
        <f>SUMIF('บันทึกการรับ-จ่ายแสตมป์'!$C$6:$C$20000,I14,'บันทึกการรับ-จ่ายแสตมป์'!$T$6:$T$20000)</f>
        <v>0</v>
      </c>
      <c r="AA14" s="25">
        <f>SUMIF('บันทึกการรับ-จ่ายแสตมป์'!$C$6:$C$20000,J14,'บันทึกการรับ-จ่ายแสตมป์'!$T$6:$T$20000)</f>
        <v>0</v>
      </c>
      <c r="AB14" s="25">
        <f>SUMIF('บันทึกการรับ-จ่ายแสตมป์'!$C$6:$C$20000,K14,'บันทึกการรับ-จ่ายแสตมป์'!$T$6:$T$20000)</f>
        <v>0</v>
      </c>
      <c r="AC14" s="25">
        <f>SUMIF('บันทึกการรับ-จ่ายแสตมป์'!$C$6:$C$20000,L14,'บันทึกการรับ-จ่ายแสตมป์'!$T$6:$T$20000)</f>
        <v>0</v>
      </c>
      <c r="AD14" s="25">
        <f>SUMIF('บันทึกการรับ-จ่ายแสตมป์'!$C$6:$C$20000,M14,'บันทึกการรับ-จ่ายแสตมป์'!$T$6:$T$20000)</f>
        <v>0</v>
      </c>
      <c r="AE14" s="25">
        <f t="shared" si="13"/>
        <v>0</v>
      </c>
      <c r="AF14" s="68">
        <f>SUMIF('บันทึกการรับ-จ่ายแสตมป์'!$E12:$E$20000,N14,'บันทึกการรับ-จ่ายแสตมป์'!$V$6:$V$20000)</f>
        <v>0</v>
      </c>
      <c r="AG14" s="25">
        <f t="shared" si="14"/>
        <v>0</v>
      </c>
      <c r="AH14" s="68">
        <f t="shared" si="14"/>
        <v>0</v>
      </c>
      <c r="AI14" s="25"/>
    </row>
    <row r="15" spans="1:35" ht="24" x14ac:dyDescent="0.55000000000000004">
      <c r="A15" s="7"/>
      <c r="B15" s="24" t="str">
        <f t="shared" si="0"/>
        <v>สาขาที่ 6ตุลาคมจ่าย23</v>
      </c>
      <c r="C15" s="24" t="str">
        <f t="shared" si="1"/>
        <v>สาขาที่ 6พฤศจิกายนจ่าย23</v>
      </c>
      <c r="D15" s="24" t="str">
        <f t="shared" si="2"/>
        <v>สาขาที่ 6ธันวาคมจ่าย23</v>
      </c>
      <c r="E15" s="24" t="str">
        <f t="shared" si="3"/>
        <v>สาขาที่ 6มกราคมจ่าย23</v>
      </c>
      <c r="F15" s="24" t="str">
        <f t="shared" si="4"/>
        <v>สาขาที่ 6กุมภาพันธ์จ่าย23</v>
      </c>
      <c r="G15" s="24" t="str">
        <f t="shared" si="5"/>
        <v>สาขาที่ 6มีนาคมจ่าย23</v>
      </c>
      <c r="H15" s="24" t="str">
        <f t="shared" si="6"/>
        <v>สาขาที่ 6เมษายนจ่าย23</v>
      </c>
      <c r="I15" s="24" t="str">
        <f t="shared" si="7"/>
        <v>สาขาที่ 6พฤษภาคมจ่าย23</v>
      </c>
      <c r="J15" s="24" t="str">
        <f t="shared" si="8"/>
        <v>สาขาที่ 6มิถุนายนจ่าย23</v>
      </c>
      <c r="K15" s="24" t="str">
        <f t="shared" si="9"/>
        <v>สาขาที่ 6กรกฎาคมจ่าย23</v>
      </c>
      <c r="L15" s="24" t="str">
        <f t="shared" si="10"/>
        <v>สาขาที่ 6สิงหาคมจ่าย23</v>
      </c>
      <c r="M15" s="24" t="str">
        <f t="shared" si="11"/>
        <v>สาขาที่ 6กันยายนจ่าย23</v>
      </c>
      <c r="N15" s="24" t="str">
        <f t="shared" si="12"/>
        <v>สาขาที่ 6จ่าย23</v>
      </c>
      <c r="O15" s="109">
        <v>23</v>
      </c>
      <c r="P15" s="77" t="s">
        <v>433</v>
      </c>
      <c r="Q15" s="28">
        <v>0</v>
      </c>
      <c r="R15" s="116">
        <v>0</v>
      </c>
      <c r="S15" s="25">
        <f>SUMIF('บันทึกการรับ-จ่ายแสตมป์'!$C$6:$C$20000,B15,'บันทึกการรับ-จ่ายแสตมป์'!$T$6:$T$20000)</f>
        <v>0</v>
      </c>
      <c r="T15" s="25">
        <f>SUMIF('บันทึกการรับ-จ่ายแสตมป์'!$C$6:$C$20000,C15,'บันทึกการรับ-จ่ายแสตมป์'!$T$6:$T$20000)</f>
        <v>0</v>
      </c>
      <c r="U15" s="25">
        <f>SUMIF('บันทึกการรับ-จ่ายแสตมป์'!$C$6:$C$20000,D15,'บันทึกการรับ-จ่ายแสตมป์'!$T$6:$T$20000)</f>
        <v>0</v>
      </c>
      <c r="V15" s="25">
        <f>SUMIF('บันทึกการรับ-จ่ายแสตมป์'!$C$6:$C$20000,E15,'บันทึกการรับ-จ่ายแสตมป์'!$T$6:$T$20000)</f>
        <v>0</v>
      </c>
      <c r="W15" s="25">
        <f>SUMIF('บันทึกการรับ-จ่ายแสตมป์'!$C$6:$C$20000,F15,'บันทึกการรับ-จ่ายแสตมป์'!$T$6:$T$20000)</f>
        <v>0</v>
      </c>
      <c r="X15" s="25">
        <f>SUMIF('บันทึกการรับ-จ่ายแสตมป์'!$C$6:$C$20000,G15,'บันทึกการรับ-จ่ายแสตมป์'!$T$6:$T$20000)</f>
        <v>0</v>
      </c>
      <c r="Y15" s="25">
        <f>SUMIF('บันทึกการรับ-จ่ายแสตมป์'!$C$6:$C$20000,H15,'บันทึกการรับ-จ่ายแสตมป์'!$T$6:$T$20000)</f>
        <v>0</v>
      </c>
      <c r="Z15" s="25">
        <f>SUMIF('บันทึกการรับ-จ่ายแสตมป์'!$C$6:$C$20000,I15,'บันทึกการรับ-จ่ายแสตมป์'!$T$6:$T$20000)</f>
        <v>0</v>
      </c>
      <c r="AA15" s="25">
        <f>SUMIF('บันทึกการรับ-จ่ายแสตมป์'!$C$6:$C$20000,J15,'บันทึกการรับ-จ่ายแสตมป์'!$T$6:$T$20000)</f>
        <v>0</v>
      </c>
      <c r="AB15" s="25">
        <f>SUMIF('บันทึกการรับ-จ่ายแสตมป์'!$C$6:$C$20000,K15,'บันทึกการรับ-จ่ายแสตมป์'!$T$6:$T$20000)</f>
        <v>0</v>
      </c>
      <c r="AC15" s="25">
        <f>SUMIF('บันทึกการรับ-จ่ายแสตมป์'!$C$6:$C$20000,L15,'บันทึกการรับ-จ่ายแสตมป์'!$T$6:$T$20000)</f>
        <v>0</v>
      </c>
      <c r="AD15" s="25">
        <f>SUMIF('บันทึกการรับ-จ่ายแสตมป์'!$C$6:$C$20000,M15,'บันทึกการรับ-จ่ายแสตมป์'!$T$6:$T$20000)</f>
        <v>0</v>
      </c>
      <c r="AE15" s="25">
        <f t="shared" si="13"/>
        <v>0</v>
      </c>
      <c r="AF15" s="68">
        <f>SUMIF('บันทึกการรับ-จ่ายแสตมป์'!$E13:$E$20000,N15,'บันทึกการรับ-จ่ายแสตมป์'!$V$6:$V$20000)</f>
        <v>0</v>
      </c>
      <c r="AG15" s="25">
        <f t="shared" si="14"/>
        <v>0</v>
      </c>
      <c r="AH15" s="68">
        <f t="shared" si="14"/>
        <v>0</v>
      </c>
      <c r="AI15" s="25"/>
    </row>
    <row r="16" spans="1:35" ht="24" x14ac:dyDescent="0.55000000000000004">
      <c r="A16" s="7"/>
      <c r="B16" s="24" t="str">
        <f t="shared" si="0"/>
        <v>สาขาที่ 6ตุลาคมจ่าย23.1</v>
      </c>
      <c r="C16" s="24" t="str">
        <f t="shared" si="1"/>
        <v>สาขาที่ 6พฤศจิกายนจ่าย23.1</v>
      </c>
      <c r="D16" s="24" t="str">
        <f t="shared" si="2"/>
        <v>สาขาที่ 6ธันวาคมจ่าย23.1</v>
      </c>
      <c r="E16" s="24" t="str">
        <f t="shared" si="3"/>
        <v>สาขาที่ 6มกราคมจ่าย23.1</v>
      </c>
      <c r="F16" s="24" t="str">
        <f t="shared" si="4"/>
        <v>สาขาที่ 6กุมภาพันธ์จ่าย23.1</v>
      </c>
      <c r="G16" s="24" t="str">
        <f t="shared" si="5"/>
        <v>สาขาที่ 6มีนาคมจ่าย23.1</v>
      </c>
      <c r="H16" s="24" t="str">
        <f t="shared" si="6"/>
        <v>สาขาที่ 6เมษายนจ่าย23.1</v>
      </c>
      <c r="I16" s="24" t="str">
        <f t="shared" si="7"/>
        <v>สาขาที่ 6พฤษภาคมจ่าย23.1</v>
      </c>
      <c r="J16" s="24" t="str">
        <f t="shared" si="8"/>
        <v>สาขาที่ 6มิถุนายนจ่าย23.1</v>
      </c>
      <c r="K16" s="24" t="str">
        <f t="shared" si="9"/>
        <v>สาขาที่ 6กรกฎาคมจ่าย23.1</v>
      </c>
      <c r="L16" s="24" t="str">
        <f t="shared" si="10"/>
        <v>สาขาที่ 6สิงหาคมจ่าย23.1</v>
      </c>
      <c r="M16" s="24" t="str">
        <f t="shared" si="11"/>
        <v>สาขาที่ 6กันยายนจ่าย23.1</v>
      </c>
      <c r="N16" s="24" t="str">
        <f t="shared" si="12"/>
        <v>สาขาที่ 6จ่าย23.1</v>
      </c>
      <c r="O16" s="109">
        <v>23.1</v>
      </c>
      <c r="P16" s="77" t="s">
        <v>434</v>
      </c>
      <c r="Q16" s="28">
        <v>0</v>
      </c>
      <c r="R16" s="116">
        <v>0</v>
      </c>
      <c r="S16" s="25">
        <f>SUMIF('บันทึกการรับ-จ่ายแสตมป์'!$C$6:$C$20000,B16,'บันทึกการรับ-จ่ายแสตมป์'!$T$6:$T$20000)</f>
        <v>0</v>
      </c>
      <c r="T16" s="25">
        <f>SUMIF('บันทึกการรับ-จ่ายแสตมป์'!$C$6:$C$20000,C16,'บันทึกการรับ-จ่ายแสตมป์'!$T$6:$T$20000)</f>
        <v>0</v>
      </c>
      <c r="U16" s="25">
        <f>SUMIF('บันทึกการรับ-จ่ายแสตมป์'!$C$6:$C$20000,D16,'บันทึกการรับ-จ่ายแสตมป์'!$T$6:$T$20000)</f>
        <v>0</v>
      </c>
      <c r="V16" s="25">
        <f>SUMIF('บันทึกการรับ-จ่ายแสตมป์'!$C$6:$C$20000,E16,'บันทึกการรับ-จ่ายแสตมป์'!$T$6:$T$20000)</f>
        <v>0</v>
      </c>
      <c r="W16" s="25">
        <f>SUMIF('บันทึกการรับ-จ่ายแสตมป์'!$C$6:$C$20000,F16,'บันทึกการรับ-จ่ายแสตมป์'!$T$6:$T$20000)</f>
        <v>0</v>
      </c>
      <c r="X16" s="25">
        <f>SUMIF('บันทึกการรับ-จ่ายแสตมป์'!$C$6:$C$20000,G16,'บันทึกการรับ-จ่ายแสตมป์'!$T$6:$T$20000)</f>
        <v>0</v>
      </c>
      <c r="Y16" s="25">
        <f>SUMIF('บันทึกการรับ-จ่ายแสตมป์'!$C$6:$C$20000,H16,'บันทึกการรับ-จ่ายแสตมป์'!$T$6:$T$20000)</f>
        <v>0</v>
      </c>
      <c r="Z16" s="25">
        <f>SUMIF('บันทึกการรับ-จ่ายแสตมป์'!$C$6:$C$20000,I16,'บันทึกการรับ-จ่ายแสตมป์'!$T$6:$T$20000)</f>
        <v>0</v>
      </c>
      <c r="AA16" s="25">
        <f>SUMIF('บันทึกการรับ-จ่ายแสตมป์'!$C$6:$C$20000,J16,'บันทึกการรับ-จ่ายแสตมป์'!$T$6:$T$20000)</f>
        <v>0</v>
      </c>
      <c r="AB16" s="25">
        <f>SUMIF('บันทึกการรับ-จ่ายแสตมป์'!$C$6:$C$20000,K16,'บันทึกการรับ-จ่ายแสตมป์'!$T$6:$T$20000)</f>
        <v>0</v>
      </c>
      <c r="AC16" s="25">
        <f>SUMIF('บันทึกการรับ-จ่ายแสตมป์'!$C$6:$C$20000,L16,'บันทึกการรับ-จ่ายแสตมป์'!$T$6:$T$20000)</f>
        <v>0</v>
      </c>
      <c r="AD16" s="25">
        <f>SUMIF('บันทึกการรับ-จ่ายแสตมป์'!$C$6:$C$20000,M16,'บันทึกการรับ-จ่ายแสตมป์'!$T$6:$T$20000)</f>
        <v>0</v>
      </c>
      <c r="AE16" s="25">
        <f t="shared" si="13"/>
        <v>0</v>
      </c>
      <c r="AF16" s="68">
        <f>SUMIF('บันทึกการรับ-จ่ายแสตมป์'!$E14:$E$20000,N16,'บันทึกการรับ-จ่ายแสตมป์'!$V$6:$V$20000)</f>
        <v>0</v>
      </c>
      <c r="AG16" s="25">
        <f t="shared" si="14"/>
        <v>0</v>
      </c>
      <c r="AH16" s="68">
        <f t="shared" si="14"/>
        <v>0</v>
      </c>
      <c r="AI16" s="25"/>
    </row>
    <row r="17" spans="1:35" ht="24" x14ac:dyDescent="0.55000000000000004">
      <c r="A17" s="7"/>
      <c r="B17" s="24" t="str">
        <f t="shared" si="0"/>
        <v>สาขาที่ 6ตุลาคมจ่าย24</v>
      </c>
      <c r="C17" s="24" t="str">
        <f t="shared" si="1"/>
        <v>สาขาที่ 6พฤศจิกายนจ่าย24</v>
      </c>
      <c r="D17" s="24" t="str">
        <f t="shared" si="2"/>
        <v>สาขาที่ 6ธันวาคมจ่าย24</v>
      </c>
      <c r="E17" s="24" t="str">
        <f t="shared" si="3"/>
        <v>สาขาที่ 6มกราคมจ่าย24</v>
      </c>
      <c r="F17" s="24" t="str">
        <f t="shared" si="4"/>
        <v>สาขาที่ 6กุมภาพันธ์จ่าย24</v>
      </c>
      <c r="G17" s="24" t="str">
        <f t="shared" si="5"/>
        <v>สาขาที่ 6มีนาคมจ่าย24</v>
      </c>
      <c r="H17" s="24" t="str">
        <f t="shared" si="6"/>
        <v>สาขาที่ 6เมษายนจ่าย24</v>
      </c>
      <c r="I17" s="24" t="str">
        <f t="shared" si="7"/>
        <v>สาขาที่ 6พฤษภาคมจ่าย24</v>
      </c>
      <c r="J17" s="24" t="str">
        <f t="shared" si="8"/>
        <v>สาขาที่ 6มิถุนายนจ่าย24</v>
      </c>
      <c r="K17" s="24" t="str">
        <f t="shared" si="9"/>
        <v>สาขาที่ 6กรกฎาคมจ่าย24</v>
      </c>
      <c r="L17" s="24" t="str">
        <f t="shared" si="10"/>
        <v>สาขาที่ 6สิงหาคมจ่าย24</v>
      </c>
      <c r="M17" s="24" t="str">
        <f t="shared" si="11"/>
        <v>สาขาที่ 6กันยายนจ่าย24</v>
      </c>
      <c r="N17" s="24" t="str">
        <f t="shared" si="12"/>
        <v>สาขาที่ 6จ่าย24</v>
      </c>
      <c r="O17" s="109">
        <v>24</v>
      </c>
      <c r="P17" s="77" t="s">
        <v>435</v>
      </c>
      <c r="Q17" s="28">
        <v>0</v>
      </c>
      <c r="R17" s="116">
        <v>0</v>
      </c>
      <c r="S17" s="25">
        <f>SUMIF('บันทึกการรับ-จ่ายแสตมป์'!$C$6:$C$20000,B17,'บันทึกการรับ-จ่ายแสตมป์'!$T$6:$T$20000)</f>
        <v>0</v>
      </c>
      <c r="T17" s="25">
        <f>SUMIF('บันทึกการรับ-จ่ายแสตมป์'!$C$6:$C$20000,C17,'บันทึกการรับ-จ่ายแสตมป์'!$T$6:$T$20000)</f>
        <v>0</v>
      </c>
      <c r="U17" s="25">
        <f>SUMIF('บันทึกการรับ-จ่ายแสตมป์'!$C$6:$C$20000,D17,'บันทึกการรับ-จ่ายแสตมป์'!$T$6:$T$20000)</f>
        <v>0</v>
      </c>
      <c r="V17" s="25">
        <f>SUMIF('บันทึกการรับ-จ่ายแสตมป์'!$C$6:$C$20000,E17,'บันทึกการรับ-จ่ายแสตมป์'!$T$6:$T$20000)</f>
        <v>0</v>
      </c>
      <c r="W17" s="25">
        <f>SUMIF('บันทึกการรับ-จ่ายแสตมป์'!$C$6:$C$20000,F17,'บันทึกการรับ-จ่ายแสตมป์'!$T$6:$T$20000)</f>
        <v>0</v>
      </c>
      <c r="X17" s="25">
        <f>SUMIF('บันทึกการรับ-จ่ายแสตมป์'!$C$6:$C$20000,G17,'บันทึกการรับ-จ่ายแสตมป์'!$T$6:$T$20000)</f>
        <v>0</v>
      </c>
      <c r="Y17" s="25">
        <f>SUMIF('บันทึกการรับ-จ่ายแสตมป์'!$C$6:$C$20000,H17,'บันทึกการรับ-จ่ายแสตมป์'!$T$6:$T$20000)</f>
        <v>0</v>
      </c>
      <c r="Z17" s="25">
        <f>SUMIF('บันทึกการรับ-จ่ายแสตมป์'!$C$6:$C$20000,I17,'บันทึกการรับ-จ่ายแสตมป์'!$T$6:$T$20000)</f>
        <v>0</v>
      </c>
      <c r="AA17" s="25">
        <f>SUMIF('บันทึกการรับ-จ่ายแสตมป์'!$C$6:$C$20000,J17,'บันทึกการรับ-จ่ายแสตมป์'!$T$6:$T$20000)</f>
        <v>0</v>
      </c>
      <c r="AB17" s="25">
        <f>SUMIF('บันทึกการรับ-จ่ายแสตมป์'!$C$6:$C$20000,K17,'บันทึกการรับ-จ่ายแสตมป์'!$T$6:$T$20000)</f>
        <v>0</v>
      </c>
      <c r="AC17" s="25">
        <f>SUMIF('บันทึกการรับ-จ่ายแสตมป์'!$C$6:$C$20000,L17,'บันทึกการรับ-จ่ายแสตมป์'!$T$6:$T$20000)</f>
        <v>0</v>
      </c>
      <c r="AD17" s="25">
        <f>SUMIF('บันทึกการรับ-จ่ายแสตมป์'!$C$6:$C$20000,M17,'บันทึกการรับ-จ่ายแสตมป์'!$T$6:$T$20000)</f>
        <v>0</v>
      </c>
      <c r="AE17" s="25">
        <f t="shared" si="13"/>
        <v>0</v>
      </c>
      <c r="AF17" s="68">
        <f>SUMIF('บันทึกการรับ-จ่ายแสตมป์'!$E15:$E$20000,N17,'บันทึกการรับ-จ่ายแสตมป์'!$V$6:$V$20000)</f>
        <v>0</v>
      </c>
      <c r="AG17" s="25">
        <f t="shared" si="14"/>
        <v>0</v>
      </c>
      <c r="AH17" s="68">
        <f t="shared" si="14"/>
        <v>0</v>
      </c>
      <c r="AI17" s="25"/>
    </row>
    <row r="18" spans="1:35" ht="24" x14ac:dyDescent="0.55000000000000004">
      <c r="A18" s="7"/>
      <c r="B18" s="24" t="str">
        <f t="shared" si="0"/>
        <v>สาขาที่ 6ตุลาคมจ่าย24.1</v>
      </c>
      <c r="C18" s="24" t="str">
        <f t="shared" si="1"/>
        <v>สาขาที่ 6พฤศจิกายนจ่าย24.1</v>
      </c>
      <c r="D18" s="24" t="str">
        <f t="shared" si="2"/>
        <v>สาขาที่ 6ธันวาคมจ่าย24.1</v>
      </c>
      <c r="E18" s="24" t="str">
        <f t="shared" si="3"/>
        <v>สาขาที่ 6มกราคมจ่าย24.1</v>
      </c>
      <c r="F18" s="24" t="str">
        <f t="shared" si="4"/>
        <v>สาขาที่ 6กุมภาพันธ์จ่าย24.1</v>
      </c>
      <c r="G18" s="24" t="str">
        <f t="shared" si="5"/>
        <v>สาขาที่ 6มีนาคมจ่าย24.1</v>
      </c>
      <c r="H18" s="24" t="str">
        <f t="shared" si="6"/>
        <v>สาขาที่ 6เมษายนจ่าย24.1</v>
      </c>
      <c r="I18" s="24" t="str">
        <f t="shared" si="7"/>
        <v>สาขาที่ 6พฤษภาคมจ่าย24.1</v>
      </c>
      <c r="J18" s="24" t="str">
        <f t="shared" si="8"/>
        <v>สาขาที่ 6มิถุนายนจ่าย24.1</v>
      </c>
      <c r="K18" s="24" t="str">
        <f t="shared" si="9"/>
        <v>สาขาที่ 6กรกฎาคมจ่าย24.1</v>
      </c>
      <c r="L18" s="24" t="str">
        <f t="shared" si="10"/>
        <v>สาขาที่ 6สิงหาคมจ่าย24.1</v>
      </c>
      <c r="M18" s="24" t="str">
        <f t="shared" si="11"/>
        <v>สาขาที่ 6กันยายนจ่าย24.1</v>
      </c>
      <c r="N18" s="24" t="str">
        <f t="shared" si="12"/>
        <v>สาขาที่ 6จ่าย24.1</v>
      </c>
      <c r="O18" s="109">
        <v>24.1</v>
      </c>
      <c r="P18" s="77" t="s">
        <v>436</v>
      </c>
      <c r="Q18" s="28">
        <v>0</v>
      </c>
      <c r="R18" s="116">
        <v>0</v>
      </c>
      <c r="S18" s="25">
        <f>SUMIF('บันทึกการรับ-จ่ายแสตมป์'!$C$6:$C$20000,B18,'บันทึกการรับ-จ่ายแสตมป์'!$T$6:$T$20000)</f>
        <v>0</v>
      </c>
      <c r="T18" s="25">
        <f>SUMIF('บันทึกการรับ-จ่ายแสตมป์'!$C$6:$C$20000,C18,'บันทึกการรับ-จ่ายแสตมป์'!$T$6:$T$20000)</f>
        <v>0</v>
      </c>
      <c r="U18" s="25">
        <f>SUMIF('บันทึกการรับ-จ่ายแสตมป์'!$C$6:$C$20000,D18,'บันทึกการรับ-จ่ายแสตมป์'!$T$6:$T$20000)</f>
        <v>0</v>
      </c>
      <c r="V18" s="25">
        <f>SUMIF('บันทึกการรับ-จ่ายแสตมป์'!$C$6:$C$20000,E18,'บันทึกการรับ-จ่ายแสตมป์'!$T$6:$T$20000)</f>
        <v>0</v>
      </c>
      <c r="W18" s="25">
        <f>SUMIF('บันทึกการรับ-จ่ายแสตมป์'!$C$6:$C$20000,F18,'บันทึกการรับ-จ่ายแสตมป์'!$T$6:$T$20000)</f>
        <v>0</v>
      </c>
      <c r="X18" s="25">
        <f>SUMIF('บันทึกการรับ-จ่ายแสตมป์'!$C$6:$C$20000,G18,'บันทึกการรับ-จ่ายแสตมป์'!$T$6:$T$20000)</f>
        <v>0</v>
      </c>
      <c r="Y18" s="25">
        <f>SUMIF('บันทึกการรับ-จ่ายแสตมป์'!$C$6:$C$20000,H18,'บันทึกการรับ-จ่ายแสตมป์'!$T$6:$T$20000)</f>
        <v>0</v>
      </c>
      <c r="Z18" s="25">
        <f>SUMIF('บันทึกการรับ-จ่ายแสตมป์'!$C$6:$C$20000,I18,'บันทึกการรับ-จ่ายแสตมป์'!$T$6:$T$20000)</f>
        <v>0</v>
      </c>
      <c r="AA18" s="25">
        <f>SUMIF('บันทึกการรับ-จ่ายแสตมป์'!$C$6:$C$20000,J18,'บันทึกการรับ-จ่ายแสตมป์'!$T$6:$T$20000)</f>
        <v>0</v>
      </c>
      <c r="AB18" s="25">
        <f>SUMIF('บันทึกการรับ-จ่ายแสตมป์'!$C$6:$C$20000,K18,'บันทึกการรับ-จ่ายแสตมป์'!$T$6:$T$20000)</f>
        <v>0</v>
      </c>
      <c r="AC18" s="25">
        <f>SUMIF('บันทึกการรับ-จ่ายแสตมป์'!$C$6:$C$20000,L18,'บันทึกการรับ-จ่ายแสตมป์'!$T$6:$T$20000)</f>
        <v>0</v>
      </c>
      <c r="AD18" s="25">
        <f>SUMIF('บันทึกการรับ-จ่ายแสตมป์'!$C$6:$C$20000,M18,'บันทึกการรับ-จ่ายแสตมป์'!$T$6:$T$20000)</f>
        <v>0</v>
      </c>
      <c r="AE18" s="25">
        <f t="shared" si="13"/>
        <v>0</v>
      </c>
      <c r="AF18" s="68">
        <f>SUMIF('บันทึกการรับ-จ่ายแสตมป์'!$E16:$E$20000,N18,'บันทึกการรับ-จ่ายแสตมป์'!$V$6:$V$20000)</f>
        <v>0</v>
      </c>
      <c r="AG18" s="25">
        <f t="shared" si="14"/>
        <v>0</v>
      </c>
      <c r="AH18" s="68">
        <f t="shared" si="14"/>
        <v>0</v>
      </c>
      <c r="AI18" s="25"/>
    </row>
    <row r="19" spans="1:35" ht="24" x14ac:dyDescent="0.55000000000000004">
      <c r="A19" s="90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66" t="s">
        <v>437</v>
      </c>
      <c r="P19" s="167"/>
      <c r="Q19" s="94"/>
      <c r="R19" s="94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2"/>
      <c r="AH19" s="93"/>
      <c r="AI19" s="92"/>
    </row>
    <row r="20" spans="1:35" ht="24" x14ac:dyDescent="0.55000000000000004">
      <c r="A20" s="7"/>
      <c r="B20" s="24" t="str">
        <f t="shared" ref="B20:B28" si="15">$A$3&amp;$B$5&amp;$B$6&amp;O20</f>
        <v>สาขาที่ 6ตุลาคมจ่าย31</v>
      </c>
      <c r="C20" s="24" t="str">
        <f t="shared" ref="C20:C28" si="16">$A$3&amp;$C$5&amp;$C$6&amp;O20</f>
        <v>สาขาที่ 6พฤศจิกายนจ่าย31</v>
      </c>
      <c r="D20" s="24" t="str">
        <f t="shared" ref="D20:D28" si="17">$A$3&amp;$D$5&amp;$D$6&amp;O20</f>
        <v>สาขาที่ 6ธันวาคมจ่าย31</v>
      </c>
      <c r="E20" s="24" t="str">
        <f t="shared" ref="E20:E28" si="18">$A$3&amp;$E$5&amp;$E$6&amp;O20</f>
        <v>สาขาที่ 6มกราคมจ่าย31</v>
      </c>
      <c r="F20" s="24" t="str">
        <f t="shared" ref="F20:F28" si="19">$A$3&amp;$F$5&amp;$F$6&amp;O20</f>
        <v>สาขาที่ 6กุมภาพันธ์จ่าย31</v>
      </c>
      <c r="G20" s="24" t="str">
        <f t="shared" ref="G20:G28" si="20">$A$3&amp;$G$5&amp;$G$6&amp;O20</f>
        <v>สาขาที่ 6มีนาคมจ่าย31</v>
      </c>
      <c r="H20" s="24" t="str">
        <f t="shared" ref="H20:H28" si="21">$A$3&amp;$H$5&amp;$H$6&amp;O20</f>
        <v>สาขาที่ 6เมษายนจ่าย31</v>
      </c>
      <c r="I20" s="24" t="str">
        <f t="shared" ref="I20:I28" si="22">$A$3&amp;$I$5&amp;$I$6&amp;O20</f>
        <v>สาขาที่ 6พฤษภาคมจ่าย31</v>
      </c>
      <c r="J20" s="24" t="str">
        <f t="shared" ref="J20:J28" si="23">$A$3&amp;$J$5&amp;$J$6&amp;O20</f>
        <v>สาขาที่ 6มิถุนายนจ่าย31</v>
      </c>
      <c r="K20" s="24" t="str">
        <f t="shared" ref="K20:K28" si="24">$A$3&amp;$K$5&amp;$K$6&amp;O20</f>
        <v>สาขาที่ 6กรกฎาคมจ่าย31</v>
      </c>
      <c r="L20" s="24" t="str">
        <f t="shared" ref="L20:L28" si="25">$A$3&amp;$L$5&amp;$L$6&amp;O20</f>
        <v>สาขาที่ 6สิงหาคมจ่าย31</v>
      </c>
      <c r="M20" s="24" t="str">
        <f t="shared" ref="M20:M28" si="26">$A$3&amp;$M$5&amp;$M$6&amp;O20</f>
        <v>สาขาที่ 6กันยายนจ่าย31</v>
      </c>
      <c r="N20" s="24" t="str">
        <f t="shared" ref="N20:N28" si="27">$A$3&amp;$N$6&amp;O20</f>
        <v>สาขาที่ 6จ่าย31</v>
      </c>
      <c r="O20" s="109">
        <v>31</v>
      </c>
      <c r="P20" s="77" t="s">
        <v>438</v>
      </c>
      <c r="Q20" s="28">
        <v>0</v>
      </c>
      <c r="R20" s="116">
        <v>0</v>
      </c>
      <c r="S20" s="25">
        <f>SUMIF('บันทึกการรับ-จ่ายแสตมป์'!$C$6:$C$20000,B20,'บันทึกการรับ-จ่ายแสตมป์'!$T$6:$T$20000)</f>
        <v>0</v>
      </c>
      <c r="T20" s="25">
        <f>SUMIF('บันทึกการรับ-จ่ายแสตมป์'!$C$6:$C$20000,C20,'บันทึกการรับ-จ่ายแสตมป์'!$T$6:$T$20000)</f>
        <v>0</v>
      </c>
      <c r="U20" s="25">
        <f>SUMIF('บันทึกการรับ-จ่ายแสตมป์'!$C$6:$C$20000,D20,'บันทึกการรับ-จ่ายแสตมป์'!$T$6:$T$20000)</f>
        <v>0</v>
      </c>
      <c r="V20" s="25">
        <f>SUMIF('บันทึกการรับ-จ่ายแสตมป์'!$C$6:$C$20000,E20,'บันทึกการรับ-จ่ายแสตมป์'!$T$6:$T$20000)</f>
        <v>0</v>
      </c>
      <c r="W20" s="25">
        <f>SUMIF('บันทึกการรับ-จ่ายแสตมป์'!$C$6:$C$20000,F20,'บันทึกการรับ-จ่ายแสตมป์'!$T$6:$T$20000)</f>
        <v>0</v>
      </c>
      <c r="X20" s="25">
        <f>SUMIF('บันทึกการรับ-จ่ายแสตมป์'!$C$6:$C$20000,G20,'บันทึกการรับ-จ่ายแสตมป์'!$T$6:$T$20000)</f>
        <v>0</v>
      </c>
      <c r="Y20" s="25">
        <f>SUMIF('บันทึกการรับ-จ่ายแสตมป์'!$C$6:$C$20000,H20,'บันทึกการรับ-จ่ายแสตมป์'!$T$6:$T$20000)</f>
        <v>0</v>
      </c>
      <c r="Z20" s="25">
        <f>SUMIF('บันทึกการรับ-จ่ายแสตมป์'!$C$6:$C$20000,I20,'บันทึกการรับ-จ่ายแสตมป์'!$T$6:$T$20000)</f>
        <v>0</v>
      </c>
      <c r="AA20" s="25">
        <f>SUMIF('บันทึกการรับ-จ่ายแสตมป์'!$C$6:$C$20000,J20,'บันทึกการรับ-จ่ายแสตมป์'!$T$6:$T$20000)</f>
        <v>0</v>
      </c>
      <c r="AB20" s="25">
        <f>SUMIF('บันทึกการรับ-จ่ายแสตมป์'!$C$6:$C$20000,K20,'บันทึกการรับ-จ่ายแสตมป์'!$T$6:$T$20000)</f>
        <v>0</v>
      </c>
      <c r="AC20" s="25">
        <f>SUMIF('บันทึกการรับ-จ่ายแสตมป์'!$C$6:$C$20000,L20,'บันทึกการรับ-จ่ายแสตมป์'!$T$6:$T$20000)</f>
        <v>0</v>
      </c>
      <c r="AD20" s="25">
        <f>SUMIF('บันทึกการรับ-จ่ายแสตมป์'!$C$6:$C$20000,M20,'บันทึกการรับ-จ่ายแสตมป์'!$T$6:$T$20000)</f>
        <v>0</v>
      </c>
      <c r="AE20" s="25">
        <f t="shared" ref="AE20:AE28" si="28">SUM(S20:AD20)</f>
        <v>0</v>
      </c>
      <c r="AF20" s="68">
        <f>SUMIF('บันทึกการรับ-จ่ายแสตมป์'!$E18:$E$20000,N20,'บันทึกการรับ-จ่ายแสตมป์'!$V$6:$V$20000)</f>
        <v>0</v>
      </c>
      <c r="AG20" s="25">
        <f t="shared" ref="AG20:AH28" si="29">Q20+AE20</f>
        <v>0</v>
      </c>
      <c r="AH20" s="68">
        <f t="shared" si="29"/>
        <v>0</v>
      </c>
      <c r="AI20" s="25"/>
    </row>
    <row r="21" spans="1:35" ht="24" x14ac:dyDescent="0.55000000000000004">
      <c r="A21" s="7"/>
      <c r="B21" s="24" t="str">
        <f t="shared" si="15"/>
        <v>สาขาที่ 6ตุลาคมจ่าย31.1</v>
      </c>
      <c r="C21" s="24" t="str">
        <f t="shared" si="16"/>
        <v>สาขาที่ 6พฤศจิกายนจ่าย31.1</v>
      </c>
      <c r="D21" s="24" t="str">
        <f t="shared" si="17"/>
        <v>สาขาที่ 6ธันวาคมจ่าย31.1</v>
      </c>
      <c r="E21" s="24" t="str">
        <f t="shared" si="18"/>
        <v>สาขาที่ 6มกราคมจ่าย31.1</v>
      </c>
      <c r="F21" s="24" t="str">
        <f t="shared" si="19"/>
        <v>สาขาที่ 6กุมภาพันธ์จ่าย31.1</v>
      </c>
      <c r="G21" s="24" t="str">
        <f t="shared" si="20"/>
        <v>สาขาที่ 6มีนาคมจ่าย31.1</v>
      </c>
      <c r="H21" s="24" t="str">
        <f t="shared" si="21"/>
        <v>สาขาที่ 6เมษายนจ่าย31.1</v>
      </c>
      <c r="I21" s="24" t="str">
        <f t="shared" si="22"/>
        <v>สาขาที่ 6พฤษภาคมจ่าย31.1</v>
      </c>
      <c r="J21" s="24" t="str">
        <f t="shared" si="23"/>
        <v>สาขาที่ 6มิถุนายนจ่าย31.1</v>
      </c>
      <c r="K21" s="24" t="str">
        <f t="shared" si="24"/>
        <v>สาขาที่ 6กรกฎาคมจ่าย31.1</v>
      </c>
      <c r="L21" s="24" t="str">
        <f t="shared" si="25"/>
        <v>สาขาที่ 6สิงหาคมจ่าย31.1</v>
      </c>
      <c r="M21" s="24" t="str">
        <f t="shared" si="26"/>
        <v>สาขาที่ 6กันยายนจ่าย31.1</v>
      </c>
      <c r="N21" s="24" t="str">
        <f t="shared" si="27"/>
        <v>สาขาที่ 6จ่าย31.1</v>
      </c>
      <c r="O21" s="109">
        <v>31.1</v>
      </c>
      <c r="P21" s="77" t="s">
        <v>439</v>
      </c>
      <c r="Q21" s="28">
        <v>0</v>
      </c>
      <c r="R21" s="116">
        <v>0</v>
      </c>
      <c r="S21" s="25">
        <f>SUMIF('บันทึกการรับ-จ่ายแสตมป์'!$C$6:$C$20000,B21,'บันทึกการรับ-จ่ายแสตมป์'!$T$6:$T$20000)</f>
        <v>0</v>
      </c>
      <c r="T21" s="25">
        <f>SUMIF('บันทึกการรับ-จ่ายแสตมป์'!$C$6:$C$20000,C21,'บันทึกการรับ-จ่ายแสตมป์'!$T$6:$T$20000)</f>
        <v>0</v>
      </c>
      <c r="U21" s="25">
        <f>SUMIF('บันทึกการรับ-จ่ายแสตมป์'!$C$6:$C$20000,D21,'บันทึกการรับ-จ่ายแสตมป์'!$T$6:$T$20000)</f>
        <v>0</v>
      </c>
      <c r="V21" s="25">
        <f>SUMIF('บันทึกการรับ-จ่ายแสตมป์'!$C$6:$C$20000,E21,'บันทึกการรับ-จ่ายแสตมป์'!$T$6:$T$20000)</f>
        <v>0</v>
      </c>
      <c r="W21" s="25">
        <f>SUMIF('บันทึกการรับ-จ่ายแสตมป์'!$C$6:$C$20000,F21,'บันทึกการรับ-จ่ายแสตมป์'!$T$6:$T$20000)</f>
        <v>0</v>
      </c>
      <c r="X21" s="25">
        <f>SUMIF('บันทึกการรับ-จ่ายแสตมป์'!$C$6:$C$20000,G21,'บันทึกการรับ-จ่ายแสตมป์'!$T$6:$T$20000)</f>
        <v>0</v>
      </c>
      <c r="Y21" s="25">
        <f>SUMIF('บันทึกการรับ-จ่ายแสตมป์'!$C$6:$C$20000,H21,'บันทึกการรับ-จ่ายแสตมป์'!$T$6:$T$20000)</f>
        <v>0</v>
      </c>
      <c r="Z21" s="25">
        <f>SUMIF('บันทึกการรับ-จ่ายแสตมป์'!$C$6:$C$20000,I21,'บันทึกการรับ-จ่ายแสตมป์'!$T$6:$T$20000)</f>
        <v>0</v>
      </c>
      <c r="AA21" s="25">
        <f>SUMIF('บันทึกการรับ-จ่ายแสตมป์'!$C$6:$C$20000,J21,'บันทึกการรับ-จ่ายแสตมป์'!$T$6:$T$20000)</f>
        <v>0</v>
      </c>
      <c r="AB21" s="25">
        <f>SUMIF('บันทึกการรับ-จ่ายแสตมป์'!$C$6:$C$20000,K21,'บันทึกการรับ-จ่ายแสตมป์'!$T$6:$T$20000)</f>
        <v>0</v>
      </c>
      <c r="AC21" s="25">
        <f>SUMIF('บันทึกการรับ-จ่ายแสตมป์'!$C$6:$C$20000,L21,'บันทึกการรับ-จ่ายแสตมป์'!$T$6:$T$20000)</f>
        <v>0</v>
      </c>
      <c r="AD21" s="25">
        <f>SUMIF('บันทึกการรับ-จ่ายแสตมป์'!$C$6:$C$20000,M21,'บันทึกการรับ-จ่ายแสตมป์'!$T$6:$T$20000)</f>
        <v>0</v>
      </c>
      <c r="AE21" s="25">
        <f t="shared" si="28"/>
        <v>0</v>
      </c>
      <c r="AF21" s="68">
        <f>SUMIF('บันทึกการรับ-จ่ายแสตมป์'!$E19:$E$20000,N21,'บันทึกการรับ-จ่ายแสตมป์'!$V$6:$V$20000)</f>
        <v>0</v>
      </c>
      <c r="AG21" s="25">
        <f t="shared" si="29"/>
        <v>0</v>
      </c>
      <c r="AH21" s="68">
        <f t="shared" si="29"/>
        <v>0</v>
      </c>
      <c r="AI21" s="25"/>
    </row>
    <row r="22" spans="1:35" ht="24" x14ac:dyDescent="0.55000000000000004">
      <c r="A22" s="7"/>
      <c r="B22" s="24" t="str">
        <f t="shared" si="15"/>
        <v>สาขาที่ 6ตุลาคมจ่าย31.2</v>
      </c>
      <c r="C22" s="24" t="str">
        <f t="shared" si="16"/>
        <v>สาขาที่ 6พฤศจิกายนจ่าย31.2</v>
      </c>
      <c r="D22" s="24" t="str">
        <f t="shared" si="17"/>
        <v>สาขาที่ 6ธันวาคมจ่าย31.2</v>
      </c>
      <c r="E22" s="24" t="str">
        <f t="shared" si="18"/>
        <v>สาขาที่ 6มกราคมจ่าย31.2</v>
      </c>
      <c r="F22" s="24" t="str">
        <f t="shared" si="19"/>
        <v>สาขาที่ 6กุมภาพันธ์จ่าย31.2</v>
      </c>
      <c r="G22" s="24" t="str">
        <f t="shared" si="20"/>
        <v>สาขาที่ 6มีนาคมจ่าย31.2</v>
      </c>
      <c r="H22" s="24" t="str">
        <f t="shared" si="21"/>
        <v>สาขาที่ 6เมษายนจ่าย31.2</v>
      </c>
      <c r="I22" s="24" t="str">
        <f t="shared" si="22"/>
        <v>สาขาที่ 6พฤษภาคมจ่าย31.2</v>
      </c>
      <c r="J22" s="24" t="str">
        <f t="shared" si="23"/>
        <v>สาขาที่ 6มิถุนายนจ่าย31.2</v>
      </c>
      <c r="K22" s="24" t="str">
        <f t="shared" si="24"/>
        <v>สาขาที่ 6กรกฎาคมจ่าย31.2</v>
      </c>
      <c r="L22" s="24" t="str">
        <f t="shared" si="25"/>
        <v>สาขาที่ 6สิงหาคมจ่าย31.2</v>
      </c>
      <c r="M22" s="24" t="str">
        <f t="shared" si="26"/>
        <v>สาขาที่ 6กันยายนจ่าย31.2</v>
      </c>
      <c r="N22" s="24" t="str">
        <f t="shared" si="27"/>
        <v>สาขาที่ 6จ่าย31.2</v>
      </c>
      <c r="O22" s="109">
        <v>31.2</v>
      </c>
      <c r="P22" s="77" t="s">
        <v>440</v>
      </c>
      <c r="Q22" s="28">
        <v>0</v>
      </c>
      <c r="R22" s="116">
        <v>0</v>
      </c>
      <c r="S22" s="25">
        <f>SUMIF('บันทึกการรับ-จ่ายแสตมป์'!$C$6:$C$20000,B22,'บันทึกการรับ-จ่ายแสตมป์'!$T$6:$T$20000)</f>
        <v>0</v>
      </c>
      <c r="T22" s="25">
        <f>SUMIF('บันทึกการรับ-จ่ายแสตมป์'!$C$6:$C$20000,C22,'บันทึกการรับ-จ่ายแสตมป์'!$T$6:$T$20000)</f>
        <v>0</v>
      </c>
      <c r="U22" s="25">
        <f>SUMIF('บันทึกการรับ-จ่ายแสตมป์'!$C$6:$C$20000,D22,'บันทึกการรับ-จ่ายแสตมป์'!$T$6:$T$20000)</f>
        <v>0</v>
      </c>
      <c r="V22" s="25">
        <f>SUMIF('บันทึกการรับ-จ่ายแสตมป์'!$C$6:$C$20000,E22,'บันทึกการรับ-จ่ายแสตมป์'!$T$6:$T$20000)</f>
        <v>0</v>
      </c>
      <c r="W22" s="25">
        <f>SUMIF('บันทึกการรับ-จ่ายแสตมป์'!$C$6:$C$20000,F22,'บันทึกการรับ-จ่ายแสตมป์'!$T$6:$T$20000)</f>
        <v>0</v>
      </c>
      <c r="X22" s="25">
        <f>SUMIF('บันทึกการรับ-จ่ายแสตมป์'!$C$6:$C$20000,G22,'บันทึกการรับ-จ่ายแสตมป์'!$T$6:$T$20000)</f>
        <v>0</v>
      </c>
      <c r="Y22" s="25">
        <f>SUMIF('บันทึกการรับ-จ่ายแสตมป์'!$C$6:$C$20000,H22,'บันทึกการรับ-จ่ายแสตมป์'!$T$6:$T$20000)</f>
        <v>0</v>
      </c>
      <c r="Z22" s="25">
        <f>SUMIF('บันทึกการรับ-จ่ายแสตมป์'!$C$6:$C$20000,I22,'บันทึกการรับ-จ่ายแสตมป์'!$T$6:$T$20000)</f>
        <v>0</v>
      </c>
      <c r="AA22" s="25">
        <f>SUMIF('บันทึกการรับ-จ่ายแสตมป์'!$C$6:$C$20000,J22,'บันทึกการรับ-จ่ายแสตมป์'!$T$6:$T$20000)</f>
        <v>0</v>
      </c>
      <c r="AB22" s="25">
        <f>SUMIF('บันทึกการรับ-จ่ายแสตมป์'!$C$6:$C$20000,K22,'บันทึกการรับ-จ่ายแสตมป์'!$T$6:$T$20000)</f>
        <v>0</v>
      </c>
      <c r="AC22" s="25">
        <f>SUMIF('บันทึกการรับ-จ่ายแสตมป์'!$C$6:$C$20000,L22,'บันทึกการรับ-จ่ายแสตมป์'!$T$6:$T$20000)</f>
        <v>0</v>
      </c>
      <c r="AD22" s="25">
        <f>SUMIF('บันทึกการรับ-จ่ายแสตมป์'!$C$6:$C$20000,M22,'บันทึกการรับ-จ่ายแสตมป์'!$T$6:$T$20000)</f>
        <v>0</v>
      </c>
      <c r="AE22" s="25">
        <f t="shared" si="28"/>
        <v>0</v>
      </c>
      <c r="AF22" s="68">
        <f>SUMIF('บันทึกการรับ-จ่ายแสตมป์'!$E20:$E$20000,N22,'บันทึกการรับ-จ่ายแสตมป์'!$V$6:$V$20000)</f>
        <v>0</v>
      </c>
      <c r="AG22" s="25">
        <f t="shared" si="29"/>
        <v>0</v>
      </c>
      <c r="AH22" s="68">
        <f t="shared" si="29"/>
        <v>0</v>
      </c>
      <c r="AI22" s="25"/>
    </row>
    <row r="23" spans="1:35" ht="24" x14ac:dyDescent="0.55000000000000004">
      <c r="A23" s="7"/>
      <c r="B23" s="24" t="str">
        <f t="shared" si="15"/>
        <v>สาขาที่ 6ตุลาคมจ่าย32</v>
      </c>
      <c r="C23" s="24" t="str">
        <f t="shared" si="16"/>
        <v>สาขาที่ 6พฤศจิกายนจ่าย32</v>
      </c>
      <c r="D23" s="24" t="str">
        <f t="shared" si="17"/>
        <v>สาขาที่ 6ธันวาคมจ่าย32</v>
      </c>
      <c r="E23" s="24" t="str">
        <f t="shared" si="18"/>
        <v>สาขาที่ 6มกราคมจ่าย32</v>
      </c>
      <c r="F23" s="24" t="str">
        <f t="shared" si="19"/>
        <v>สาขาที่ 6กุมภาพันธ์จ่าย32</v>
      </c>
      <c r="G23" s="24" t="str">
        <f t="shared" si="20"/>
        <v>สาขาที่ 6มีนาคมจ่าย32</v>
      </c>
      <c r="H23" s="24" t="str">
        <f t="shared" si="21"/>
        <v>สาขาที่ 6เมษายนจ่าย32</v>
      </c>
      <c r="I23" s="24" t="str">
        <f t="shared" si="22"/>
        <v>สาขาที่ 6พฤษภาคมจ่าย32</v>
      </c>
      <c r="J23" s="24" t="str">
        <f t="shared" si="23"/>
        <v>สาขาที่ 6มิถุนายนจ่าย32</v>
      </c>
      <c r="K23" s="24" t="str">
        <f t="shared" si="24"/>
        <v>สาขาที่ 6กรกฎาคมจ่าย32</v>
      </c>
      <c r="L23" s="24" t="str">
        <f t="shared" si="25"/>
        <v>สาขาที่ 6สิงหาคมจ่าย32</v>
      </c>
      <c r="M23" s="24" t="str">
        <f t="shared" si="26"/>
        <v>สาขาที่ 6กันยายนจ่าย32</v>
      </c>
      <c r="N23" s="24" t="str">
        <f t="shared" si="27"/>
        <v>สาขาที่ 6จ่าย32</v>
      </c>
      <c r="O23" s="109">
        <v>32</v>
      </c>
      <c r="P23" s="77" t="s">
        <v>441</v>
      </c>
      <c r="Q23" s="28">
        <v>0</v>
      </c>
      <c r="R23" s="116">
        <v>0</v>
      </c>
      <c r="S23" s="25">
        <f>SUMIF('บันทึกการรับ-จ่ายแสตมป์'!$C$6:$C$20000,B23,'บันทึกการรับ-จ่ายแสตมป์'!$T$6:$T$20000)</f>
        <v>0</v>
      </c>
      <c r="T23" s="25">
        <f>SUMIF('บันทึกการรับ-จ่ายแสตมป์'!$C$6:$C$20000,C23,'บันทึกการรับ-จ่ายแสตมป์'!$T$6:$T$20000)</f>
        <v>0</v>
      </c>
      <c r="U23" s="25">
        <f>SUMIF('บันทึกการรับ-จ่ายแสตมป์'!$C$6:$C$20000,D23,'บันทึกการรับ-จ่ายแสตมป์'!$T$6:$T$20000)</f>
        <v>0</v>
      </c>
      <c r="V23" s="25">
        <f>SUMIF('บันทึกการรับ-จ่ายแสตมป์'!$C$6:$C$20000,E23,'บันทึกการรับ-จ่ายแสตมป์'!$T$6:$T$20000)</f>
        <v>0</v>
      </c>
      <c r="W23" s="25">
        <f>SUMIF('บันทึกการรับ-จ่ายแสตมป์'!$C$6:$C$20000,F23,'บันทึกการรับ-จ่ายแสตมป์'!$T$6:$T$20000)</f>
        <v>0</v>
      </c>
      <c r="X23" s="25">
        <f>SUMIF('บันทึกการรับ-จ่ายแสตมป์'!$C$6:$C$20000,G23,'บันทึกการรับ-จ่ายแสตมป์'!$T$6:$T$20000)</f>
        <v>0</v>
      </c>
      <c r="Y23" s="25">
        <f>SUMIF('บันทึกการรับ-จ่ายแสตมป์'!$C$6:$C$20000,H23,'บันทึกการรับ-จ่ายแสตมป์'!$T$6:$T$20000)</f>
        <v>0</v>
      </c>
      <c r="Z23" s="25">
        <f>SUMIF('บันทึกการรับ-จ่ายแสตมป์'!$C$6:$C$20000,I23,'บันทึกการรับ-จ่ายแสตมป์'!$T$6:$T$20000)</f>
        <v>0</v>
      </c>
      <c r="AA23" s="25">
        <f>SUMIF('บันทึกการรับ-จ่ายแสตมป์'!$C$6:$C$20000,J23,'บันทึกการรับ-จ่ายแสตมป์'!$T$6:$T$20000)</f>
        <v>0</v>
      </c>
      <c r="AB23" s="25">
        <f>SUMIF('บันทึกการรับ-จ่ายแสตมป์'!$C$6:$C$20000,K23,'บันทึกการรับ-จ่ายแสตมป์'!$T$6:$T$20000)</f>
        <v>0</v>
      </c>
      <c r="AC23" s="25">
        <f>SUMIF('บันทึกการรับ-จ่ายแสตมป์'!$C$6:$C$20000,L23,'บันทึกการรับ-จ่ายแสตมป์'!$T$6:$T$20000)</f>
        <v>0</v>
      </c>
      <c r="AD23" s="25">
        <f>SUMIF('บันทึกการรับ-จ่ายแสตมป์'!$C$6:$C$20000,M23,'บันทึกการรับ-จ่ายแสตมป์'!$T$6:$T$20000)</f>
        <v>0</v>
      </c>
      <c r="AE23" s="25">
        <f t="shared" si="28"/>
        <v>0</v>
      </c>
      <c r="AF23" s="68">
        <f>SUMIF('บันทึกการรับ-จ่ายแสตมป์'!$E21:$E$20000,N23,'บันทึกการรับ-จ่ายแสตมป์'!$V$6:$V$20000)</f>
        <v>0</v>
      </c>
      <c r="AG23" s="25">
        <f t="shared" si="29"/>
        <v>0</v>
      </c>
      <c r="AH23" s="68">
        <f t="shared" si="29"/>
        <v>0</v>
      </c>
      <c r="AI23" s="25"/>
    </row>
    <row r="24" spans="1:35" ht="24" x14ac:dyDescent="0.55000000000000004">
      <c r="A24" s="7"/>
      <c r="B24" s="24" t="str">
        <f t="shared" si="15"/>
        <v>สาขาที่ 6ตุลาคมจ่าย32.1</v>
      </c>
      <c r="C24" s="24" t="str">
        <f t="shared" si="16"/>
        <v>สาขาที่ 6พฤศจิกายนจ่าย32.1</v>
      </c>
      <c r="D24" s="24" t="str">
        <f t="shared" si="17"/>
        <v>สาขาที่ 6ธันวาคมจ่าย32.1</v>
      </c>
      <c r="E24" s="24" t="str">
        <f t="shared" si="18"/>
        <v>สาขาที่ 6มกราคมจ่าย32.1</v>
      </c>
      <c r="F24" s="24" t="str">
        <f t="shared" si="19"/>
        <v>สาขาที่ 6กุมภาพันธ์จ่าย32.1</v>
      </c>
      <c r="G24" s="24" t="str">
        <f t="shared" si="20"/>
        <v>สาขาที่ 6มีนาคมจ่าย32.1</v>
      </c>
      <c r="H24" s="24" t="str">
        <f t="shared" si="21"/>
        <v>สาขาที่ 6เมษายนจ่าย32.1</v>
      </c>
      <c r="I24" s="24" t="str">
        <f t="shared" si="22"/>
        <v>สาขาที่ 6พฤษภาคมจ่าย32.1</v>
      </c>
      <c r="J24" s="24" t="str">
        <f t="shared" si="23"/>
        <v>สาขาที่ 6มิถุนายนจ่าย32.1</v>
      </c>
      <c r="K24" s="24" t="str">
        <f t="shared" si="24"/>
        <v>สาขาที่ 6กรกฎาคมจ่าย32.1</v>
      </c>
      <c r="L24" s="24" t="str">
        <f t="shared" si="25"/>
        <v>สาขาที่ 6สิงหาคมจ่าย32.1</v>
      </c>
      <c r="M24" s="24" t="str">
        <f t="shared" si="26"/>
        <v>สาขาที่ 6กันยายนจ่าย32.1</v>
      </c>
      <c r="N24" s="24" t="str">
        <f t="shared" si="27"/>
        <v>สาขาที่ 6จ่าย32.1</v>
      </c>
      <c r="O24" s="109">
        <v>32.1</v>
      </c>
      <c r="P24" s="77" t="s">
        <v>442</v>
      </c>
      <c r="Q24" s="28">
        <v>0</v>
      </c>
      <c r="R24" s="116">
        <v>0</v>
      </c>
      <c r="S24" s="25">
        <f>SUMIF('บันทึกการรับ-จ่ายแสตมป์'!$C$6:$C$20000,B24,'บันทึกการรับ-จ่ายแสตมป์'!$T$6:$T$20000)</f>
        <v>0</v>
      </c>
      <c r="T24" s="25">
        <f>SUMIF('บันทึกการรับ-จ่ายแสตมป์'!$C$6:$C$20000,C24,'บันทึกการรับ-จ่ายแสตมป์'!$T$6:$T$20000)</f>
        <v>0</v>
      </c>
      <c r="U24" s="25">
        <f>SUMIF('บันทึกการรับ-จ่ายแสตมป์'!$C$6:$C$20000,D24,'บันทึกการรับ-จ่ายแสตมป์'!$T$6:$T$20000)</f>
        <v>0</v>
      </c>
      <c r="V24" s="25">
        <f>SUMIF('บันทึกการรับ-จ่ายแสตมป์'!$C$6:$C$20000,E24,'บันทึกการรับ-จ่ายแสตมป์'!$T$6:$T$20000)</f>
        <v>0</v>
      </c>
      <c r="W24" s="25">
        <f>SUMIF('บันทึกการรับ-จ่ายแสตมป์'!$C$6:$C$20000,F24,'บันทึกการรับ-จ่ายแสตมป์'!$T$6:$T$20000)</f>
        <v>0</v>
      </c>
      <c r="X24" s="25">
        <f>SUMIF('บันทึกการรับ-จ่ายแสตมป์'!$C$6:$C$20000,G24,'บันทึกการรับ-จ่ายแสตมป์'!$T$6:$T$20000)</f>
        <v>0</v>
      </c>
      <c r="Y24" s="25">
        <f>SUMIF('บันทึกการรับ-จ่ายแสตมป์'!$C$6:$C$20000,H24,'บันทึกการรับ-จ่ายแสตมป์'!$T$6:$T$20000)</f>
        <v>0</v>
      </c>
      <c r="Z24" s="25">
        <f>SUMIF('บันทึกการรับ-จ่ายแสตมป์'!$C$6:$C$20000,I24,'บันทึกการรับ-จ่ายแสตมป์'!$T$6:$T$20000)</f>
        <v>0</v>
      </c>
      <c r="AA24" s="25">
        <f>SUMIF('บันทึกการรับ-จ่ายแสตมป์'!$C$6:$C$20000,J24,'บันทึกการรับ-จ่ายแสตมป์'!$T$6:$T$20000)</f>
        <v>0</v>
      </c>
      <c r="AB24" s="25">
        <f>SUMIF('บันทึกการรับ-จ่ายแสตมป์'!$C$6:$C$20000,K24,'บันทึกการรับ-จ่ายแสตมป์'!$T$6:$T$20000)</f>
        <v>0</v>
      </c>
      <c r="AC24" s="25">
        <f>SUMIF('บันทึกการรับ-จ่ายแสตมป์'!$C$6:$C$20000,L24,'บันทึกการรับ-จ่ายแสตมป์'!$T$6:$T$20000)</f>
        <v>0</v>
      </c>
      <c r="AD24" s="25">
        <f>SUMIF('บันทึกการรับ-จ่ายแสตมป์'!$C$6:$C$20000,M24,'บันทึกการรับ-จ่ายแสตมป์'!$T$6:$T$20000)</f>
        <v>0</v>
      </c>
      <c r="AE24" s="25">
        <f t="shared" si="28"/>
        <v>0</v>
      </c>
      <c r="AF24" s="68">
        <f>SUMIF('บันทึกการรับ-จ่ายแสตมป์'!$E22:$E$20000,N24,'บันทึกการรับ-จ่ายแสตมป์'!$V$6:$V$20000)</f>
        <v>0</v>
      </c>
      <c r="AG24" s="25">
        <f t="shared" si="29"/>
        <v>0</v>
      </c>
      <c r="AH24" s="68">
        <f t="shared" si="29"/>
        <v>0</v>
      </c>
      <c r="AI24" s="25"/>
    </row>
    <row r="25" spans="1:35" ht="24" x14ac:dyDescent="0.55000000000000004">
      <c r="A25" s="7"/>
      <c r="B25" s="24" t="str">
        <f t="shared" si="15"/>
        <v>สาขาที่ 6ตุลาคมจ่าย32.2</v>
      </c>
      <c r="C25" s="24" t="str">
        <f t="shared" si="16"/>
        <v>สาขาที่ 6พฤศจิกายนจ่าย32.2</v>
      </c>
      <c r="D25" s="24" t="str">
        <f t="shared" si="17"/>
        <v>สาขาที่ 6ธันวาคมจ่าย32.2</v>
      </c>
      <c r="E25" s="24" t="str">
        <f t="shared" si="18"/>
        <v>สาขาที่ 6มกราคมจ่าย32.2</v>
      </c>
      <c r="F25" s="24" t="str">
        <f t="shared" si="19"/>
        <v>สาขาที่ 6กุมภาพันธ์จ่าย32.2</v>
      </c>
      <c r="G25" s="24" t="str">
        <f t="shared" si="20"/>
        <v>สาขาที่ 6มีนาคมจ่าย32.2</v>
      </c>
      <c r="H25" s="24" t="str">
        <f t="shared" si="21"/>
        <v>สาขาที่ 6เมษายนจ่าย32.2</v>
      </c>
      <c r="I25" s="24" t="str">
        <f t="shared" si="22"/>
        <v>สาขาที่ 6พฤษภาคมจ่าย32.2</v>
      </c>
      <c r="J25" s="24" t="str">
        <f t="shared" si="23"/>
        <v>สาขาที่ 6มิถุนายนจ่าย32.2</v>
      </c>
      <c r="K25" s="24" t="str">
        <f t="shared" si="24"/>
        <v>สาขาที่ 6กรกฎาคมจ่าย32.2</v>
      </c>
      <c r="L25" s="24" t="str">
        <f t="shared" si="25"/>
        <v>สาขาที่ 6สิงหาคมจ่าย32.2</v>
      </c>
      <c r="M25" s="24" t="str">
        <f t="shared" si="26"/>
        <v>สาขาที่ 6กันยายนจ่าย32.2</v>
      </c>
      <c r="N25" s="24" t="str">
        <f t="shared" si="27"/>
        <v>สาขาที่ 6จ่าย32.2</v>
      </c>
      <c r="O25" s="109">
        <v>32.200000000000003</v>
      </c>
      <c r="P25" s="77" t="s">
        <v>443</v>
      </c>
      <c r="Q25" s="28">
        <v>0</v>
      </c>
      <c r="R25" s="116">
        <v>0</v>
      </c>
      <c r="S25" s="25">
        <f>SUMIF('บันทึกการรับ-จ่ายแสตมป์'!$C$6:$C$20000,B25,'บันทึกการรับ-จ่ายแสตมป์'!$T$6:$T$20000)</f>
        <v>0</v>
      </c>
      <c r="T25" s="25">
        <f>SUMIF('บันทึกการรับ-จ่ายแสตมป์'!$C$6:$C$20000,C25,'บันทึกการรับ-จ่ายแสตมป์'!$T$6:$T$20000)</f>
        <v>0</v>
      </c>
      <c r="U25" s="25">
        <f>SUMIF('บันทึกการรับ-จ่ายแสตมป์'!$C$6:$C$20000,D25,'บันทึกการรับ-จ่ายแสตมป์'!$T$6:$T$20000)</f>
        <v>0</v>
      </c>
      <c r="V25" s="25">
        <f>SUMIF('บันทึกการรับ-จ่ายแสตมป์'!$C$6:$C$20000,E25,'บันทึกการรับ-จ่ายแสตมป์'!$T$6:$T$20000)</f>
        <v>0</v>
      </c>
      <c r="W25" s="25">
        <f>SUMIF('บันทึกการรับ-จ่ายแสตมป์'!$C$6:$C$20000,F25,'บันทึกการรับ-จ่ายแสตมป์'!$T$6:$T$20000)</f>
        <v>0</v>
      </c>
      <c r="X25" s="25">
        <f>SUMIF('บันทึกการรับ-จ่ายแสตมป์'!$C$6:$C$20000,G25,'บันทึกการรับ-จ่ายแสตมป์'!$T$6:$T$20000)</f>
        <v>0</v>
      </c>
      <c r="Y25" s="25">
        <f>SUMIF('บันทึกการรับ-จ่ายแสตมป์'!$C$6:$C$20000,H25,'บันทึกการรับ-จ่ายแสตมป์'!$T$6:$T$20000)</f>
        <v>0</v>
      </c>
      <c r="Z25" s="25">
        <f>SUMIF('บันทึกการรับ-จ่ายแสตมป์'!$C$6:$C$20000,I25,'บันทึกการรับ-จ่ายแสตมป์'!$T$6:$T$20000)</f>
        <v>0</v>
      </c>
      <c r="AA25" s="25">
        <f>SUMIF('บันทึกการรับ-จ่ายแสตมป์'!$C$6:$C$20000,J25,'บันทึกการรับ-จ่ายแสตมป์'!$T$6:$T$20000)</f>
        <v>0</v>
      </c>
      <c r="AB25" s="25">
        <f>SUMIF('บันทึกการรับ-จ่ายแสตมป์'!$C$6:$C$20000,K25,'บันทึกการรับ-จ่ายแสตมป์'!$T$6:$T$20000)</f>
        <v>0</v>
      </c>
      <c r="AC25" s="25">
        <f>SUMIF('บันทึกการรับ-จ่ายแสตมป์'!$C$6:$C$20000,L25,'บันทึกการรับ-จ่ายแสตมป์'!$T$6:$T$20000)</f>
        <v>0</v>
      </c>
      <c r="AD25" s="25">
        <f>SUMIF('บันทึกการรับ-จ่ายแสตมป์'!$C$6:$C$20000,M25,'บันทึกการรับ-จ่ายแสตมป์'!$T$6:$T$20000)</f>
        <v>0</v>
      </c>
      <c r="AE25" s="25">
        <f t="shared" si="28"/>
        <v>0</v>
      </c>
      <c r="AF25" s="68">
        <f>SUMIF('บันทึกการรับ-จ่ายแสตมป์'!$E23:$E$20000,N25,'บันทึกการรับ-จ่ายแสตมป์'!$V$6:$V$20000)</f>
        <v>0</v>
      </c>
      <c r="AG25" s="25">
        <f t="shared" si="29"/>
        <v>0</v>
      </c>
      <c r="AH25" s="68">
        <f t="shared" si="29"/>
        <v>0</v>
      </c>
      <c r="AI25" s="25"/>
    </row>
    <row r="26" spans="1:35" ht="24" x14ac:dyDescent="0.55000000000000004">
      <c r="A26" s="7"/>
      <c r="B26" s="24" t="str">
        <f t="shared" si="15"/>
        <v>สาขาที่ 6ตุลาคมจ่าย33</v>
      </c>
      <c r="C26" s="24" t="str">
        <f t="shared" si="16"/>
        <v>สาขาที่ 6พฤศจิกายนจ่าย33</v>
      </c>
      <c r="D26" s="24" t="str">
        <f t="shared" si="17"/>
        <v>สาขาที่ 6ธันวาคมจ่าย33</v>
      </c>
      <c r="E26" s="24" t="str">
        <f t="shared" si="18"/>
        <v>สาขาที่ 6มกราคมจ่าย33</v>
      </c>
      <c r="F26" s="24" t="str">
        <f t="shared" si="19"/>
        <v>สาขาที่ 6กุมภาพันธ์จ่าย33</v>
      </c>
      <c r="G26" s="24" t="str">
        <f t="shared" si="20"/>
        <v>สาขาที่ 6มีนาคมจ่าย33</v>
      </c>
      <c r="H26" s="24" t="str">
        <f t="shared" si="21"/>
        <v>สาขาที่ 6เมษายนจ่าย33</v>
      </c>
      <c r="I26" s="24" t="str">
        <f t="shared" si="22"/>
        <v>สาขาที่ 6พฤษภาคมจ่าย33</v>
      </c>
      <c r="J26" s="24" t="str">
        <f t="shared" si="23"/>
        <v>สาขาที่ 6มิถุนายนจ่าย33</v>
      </c>
      <c r="K26" s="24" t="str">
        <f t="shared" si="24"/>
        <v>สาขาที่ 6กรกฎาคมจ่าย33</v>
      </c>
      <c r="L26" s="24" t="str">
        <f t="shared" si="25"/>
        <v>สาขาที่ 6สิงหาคมจ่าย33</v>
      </c>
      <c r="M26" s="24" t="str">
        <f t="shared" si="26"/>
        <v>สาขาที่ 6กันยายนจ่าย33</v>
      </c>
      <c r="N26" s="24" t="str">
        <f t="shared" si="27"/>
        <v>สาขาที่ 6จ่าย33</v>
      </c>
      <c r="O26" s="109">
        <v>33</v>
      </c>
      <c r="P26" s="77" t="s">
        <v>444</v>
      </c>
      <c r="Q26" s="28">
        <v>0</v>
      </c>
      <c r="R26" s="116">
        <v>0</v>
      </c>
      <c r="S26" s="25">
        <f>SUMIF('บันทึกการรับ-จ่ายแสตมป์'!$C$6:$C$20000,B26,'บันทึกการรับ-จ่ายแสตมป์'!$T$6:$T$20000)</f>
        <v>0</v>
      </c>
      <c r="T26" s="25">
        <f>SUMIF('บันทึกการรับ-จ่ายแสตมป์'!$C$6:$C$20000,C26,'บันทึกการรับ-จ่ายแสตมป์'!$T$6:$T$20000)</f>
        <v>0</v>
      </c>
      <c r="U26" s="25">
        <f>SUMIF('บันทึกการรับ-จ่ายแสตมป์'!$C$6:$C$20000,D26,'บันทึกการรับ-จ่ายแสตมป์'!$T$6:$T$20000)</f>
        <v>0</v>
      </c>
      <c r="V26" s="25">
        <f>SUMIF('บันทึกการรับ-จ่ายแสตมป์'!$C$6:$C$20000,E26,'บันทึกการรับ-จ่ายแสตมป์'!$T$6:$T$20000)</f>
        <v>0</v>
      </c>
      <c r="W26" s="25">
        <f>SUMIF('บันทึกการรับ-จ่ายแสตมป์'!$C$6:$C$20000,F26,'บันทึกการรับ-จ่ายแสตมป์'!$T$6:$T$20000)</f>
        <v>0</v>
      </c>
      <c r="X26" s="25">
        <f>SUMIF('บันทึกการรับ-จ่ายแสตมป์'!$C$6:$C$20000,G26,'บันทึกการรับ-จ่ายแสตมป์'!$T$6:$T$20000)</f>
        <v>0</v>
      </c>
      <c r="Y26" s="25">
        <f>SUMIF('บันทึกการรับ-จ่ายแสตมป์'!$C$6:$C$20000,H26,'บันทึกการรับ-จ่ายแสตมป์'!$T$6:$T$20000)</f>
        <v>0</v>
      </c>
      <c r="Z26" s="25">
        <f>SUMIF('บันทึกการรับ-จ่ายแสตมป์'!$C$6:$C$20000,I26,'บันทึกการรับ-จ่ายแสตมป์'!$T$6:$T$20000)</f>
        <v>0</v>
      </c>
      <c r="AA26" s="25">
        <f>SUMIF('บันทึกการรับ-จ่ายแสตมป์'!$C$6:$C$20000,J26,'บันทึกการรับ-จ่ายแสตมป์'!$T$6:$T$20000)</f>
        <v>0</v>
      </c>
      <c r="AB26" s="25">
        <f>SUMIF('บันทึกการรับ-จ่ายแสตมป์'!$C$6:$C$20000,K26,'บันทึกการรับ-จ่ายแสตมป์'!$T$6:$T$20000)</f>
        <v>0</v>
      </c>
      <c r="AC26" s="25">
        <f>SUMIF('บันทึกการรับ-จ่ายแสตมป์'!$C$6:$C$20000,L26,'บันทึกการรับ-จ่ายแสตมป์'!$T$6:$T$20000)</f>
        <v>0</v>
      </c>
      <c r="AD26" s="25">
        <f>SUMIF('บันทึกการรับ-จ่ายแสตมป์'!$C$6:$C$20000,M26,'บันทึกการรับ-จ่ายแสตมป์'!$T$6:$T$20000)</f>
        <v>0</v>
      </c>
      <c r="AE26" s="25">
        <f t="shared" si="28"/>
        <v>0</v>
      </c>
      <c r="AF26" s="68">
        <f>SUMIF('บันทึกการรับ-จ่ายแสตมป์'!$E24:$E$20000,N26,'บันทึกการรับ-จ่ายแสตมป์'!$V$6:$V$20000)</f>
        <v>0</v>
      </c>
      <c r="AG26" s="25">
        <f t="shared" si="29"/>
        <v>0</v>
      </c>
      <c r="AH26" s="68">
        <f t="shared" si="29"/>
        <v>0</v>
      </c>
      <c r="AI26" s="25"/>
    </row>
    <row r="27" spans="1:35" ht="24" x14ac:dyDescent="0.55000000000000004">
      <c r="A27" s="7"/>
      <c r="B27" s="24" t="str">
        <f t="shared" si="15"/>
        <v>สาขาที่ 6ตุลาคมจ่าย33.1</v>
      </c>
      <c r="C27" s="24" t="str">
        <f t="shared" si="16"/>
        <v>สาขาที่ 6พฤศจิกายนจ่าย33.1</v>
      </c>
      <c r="D27" s="24" t="str">
        <f t="shared" si="17"/>
        <v>สาขาที่ 6ธันวาคมจ่าย33.1</v>
      </c>
      <c r="E27" s="24" t="str">
        <f t="shared" si="18"/>
        <v>สาขาที่ 6มกราคมจ่าย33.1</v>
      </c>
      <c r="F27" s="24" t="str">
        <f t="shared" si="19"/>
        <v>สาขาที่ 6กุมภาพันธ์จ่าย33.1</v>
      </c>
      <c r="G27" s="24" t="str">
        <f t="shared" si="20"/>
        <v>สาขาที่ 6มีนาคมจ่าย33.1</v>
      </c>
      <c r="H27" s="24" t="str">
        <f t="shared" si="21"/>
        <v>สาขาที่ 6เมษายนจ่าย33.1</v>
      </c>
      <c r="I27" s="24" t="str">
        <f t="shared" si="22"/>
        <v>สาขาที่ 6พฤษภาคมจ่าย33.1</v>
      </c>
      <c r="J27" s="24" t="str">
        <f t="shared" si="23"/>
        <v>สาขาที่ 6มิถุนายนจ่าย33.1</v>
      </c>
      <c r="K27" s="24" t="str">
        <f t="shared" si="24"/>
        <v>สาขาที่ 6กรกฎาคมจ่าย33.1</v>
      </c>
      <c r="L27" s="24" t="str">
        <f t="shared" si="25"/>
        <v>สาขาที่ 6สิงหาคมจ่าย33.1</v>
      </c>
      <c r="M27" s="24" t="str">
        <f t="shared" si="26"/>
        <v>สาขาที่ 6กันยายนจ่าย33.1</v>
      </c>
      <c r="N27" s="24" t="str">
        <f t="shared" si="27"/>
        <v>สาขาที่ 6จ่าย33.1</v>
      </c>
      <c r="O27" s="109">
        <v>33.1</v>
      </c>
      <c r="P27" s="77" t="s">
        <v>445</v>
      </c>
      <c r="Q27" s="28">
        <v>0</v>
      </c>
      <c r="R27" s="116">
        <v>0</v>
      </c>
      <c r="S27" s="25">
        <f>SUMIF('บันทึกการรับ-จ่ายแสตมป์'!$C$6:$C$20000,B27,'บันทึกการรับ-จ่ายแสตมป์'!$T$6:$T$20000)</f>
        <v>0</v>
      </c>
      <c r="T27" s="25">
        <f>SUMIF('บันทึกการรับ-จ่ายแสตมป์'!$C$6:$C$20000,C27,'บันทึกการรับ-จ่ายแสตมป์'!$T$6:$T$20000)</f>
        <v>0</v>
      </c>
      <c r="U27" s="25">
        <f>SUMIF('บันทึกการรับ-จ่ายแสตมป์'!$C$6:$C$20000,D27,'บันทึกการรับ-จ่ายแสตมป์'!$T$6:$T$20000)</f>
        <v>0</v>
      </c>
      <c r="V27" s="25">
        <f>SUMIF('บันทึกการรับ-จ่ายแสตมป์'!$C$6:$C$20000,E27,'บันทึกการรับ-จ่ายแสตมป์'!$T$6:$T$20000)</f>
        <v>0</v>
      </c>
      <c r="W27" s="25">
        <f>SUMIF('บันทึกการรับ-จ่ายแสตมป์'!$C$6:$C$20000,F27,'บันทึกการรับ-จ่ายแสตมป์'!$T$6:$T$20000)</f>
        <v>0</v>
      </c>
      <c r="X27" s="25">
        <f>SUMIF('บันทึกการรับ-จ่ายแสตมป์'!$C$6:$C$20000,G27,'บันทึกการรับ-จ่ายแสตมป์'!$T$6:$T$20000)</f>
        <v>0</v>
      </c>
      <c r="Y27" s="25">
        <f>SUMIF('บันทึกการรับ-จ่ายแสตมป์'!$C$6:$C$20000,H27,'บันทึกการรับ-จ่ายแสตมป์'!$T$6:$T$20000)</f>
        <v>0</v>
      </c>
      <c r="Z27" s="25">
        <f>SUMIF('บันทึกการรับ-จ่ายแสตมป์'!$C$6:$C$20000,I27,'บันทึกการรับ-จ่ายแสตมป์'!$T$6:$T$20000)</f>
        <v>0</v>
      </c>
      <c r="AA27" s="25">
        <f>SUMIF('บันทึกการรับ-จ่ายแสตมป์'!$C$6:$C$20000,J27,'บันทึกการรับ-จ่ายแสตมป์'!$T$6:$T$20000)</f>
        <v>0</v>
      </c>
      <c r="AB27" s="25">
        <f>SUMIF('บันทึกการรับ-จ่ายแสตมป์'!$C$6:$C$20000,K27,'บันทึกการรับ-จ่ายแสตมป์'!$T$6:$T$20000)</f>
        <v>0</v>
      </c>
      <c r="AC27" s="25">
        <f>SUMIF('บันทึกการรับ-จ่ายแสตมป์'!$C$6:$C$20000,L27,'บันทึกการรับ-จ่ายแสตมป์'!$T$6:$T$20000)</f>
        <v>0</v>
      </c>
      <c r="AD27" s="25">
        <f>SUMIF('บันทึกการรับ-จ่ายแสตมป์'!$C$6:$C$20000,M27,'บันทึกการรับ-จ่ายแสตมป์'!$T$6:$T$20000)</f>
        <v>0</v>
      </c>
      <c r="AE27" s="25">
        <f t="shared" si="28"/>
        <v>0</v>
      </c>
      <c r="AF27" s="68">
        <f>SUMIF('บันทึกการรับ-จ่ายแสตมป์'!$E25:$E$20000,N27,'บันทึกการรับ-จ่ายแสตมป์'!$V$6:$V$20000)</f>
        <v>0</v>
      </c>
      <c r="AG27" s="25">
        <f t="shared" si="29"/>
        <v>0</v>
      </c>
      <c r="AH27" s="68">
        <f t="shared" si="29"/>
        <v>0</v>
      </c>
      <c r="AI27" s="25"/>
    </row>
    <row r="28" spans="1:35" ht="24" x14ac:dyDescent="0.55000000000000004">
      <c r="A28" s="7"/>
      <c r="B28" s="24" t="str">
        <f t="shared" si="15"/>
        <v>สาขาที่ 6ตุลาคมจ่าย33.2</v>
      </c>
      <c r="C28" s="24" t="str">
        <f t="shared" si="16"/>
        <v>สาขาที่ 6พฤศจิกายนจ่าย33.2</v>
      </c>
      <c r="D28" s="24" t="str">
        <f t="shared" si="17"/>
        <v>สาขาที่ 6ธันวาคมจ่าย33.2</v>
      </c>
      <c r="E28" s="24" t="str">
        <f t="shared" si="18"/>
        <v>สาขาที่ 6มกราคมจ่าย33.2</v>
      </c>
      <c r="F28" s="24" t="str">
        <f t="shared" si="19"/>
        <v>สาขาที่ 6กุมภาพันธ์จ่าย33.2</v>
      </c>
      <c r="G28" s="24" t="str">
        <f t="shared" si="20"/>
        <v>สาขาที่ 6มีนาคมจ่าย33.2</v>
      </c>
      <c r="H28" s="24" t="str">
        <f t="shared" si="21"/>
        <v>สาขาที่ 6เมษายนจ่าย33.2</v>
      </c>
      <c r="I28" s="24" t="str">
        <f t="shared" si="22"/>
        <v>สาขาที่ 6พฤษภาคมจ่าย33.2</v>
      </c>
      <c r="J28" s="24" t="str">
        <f t="shared" si="23"/>
        <v>สาขาที่ 6มิถุนายนจ่าย33.2</v>
      </c>
      <c r="K28" s="24" t="str">
        <f t="shared" si="24"/>
        <v>สาขาที่ 6กรกฎาคมจ่าย33.2</v>
      </c>
      <c r="L28" s="24" t="str">
        <f t="shared" si="25"/>
        <v>สาขาที่ 6สิงหาคมจ่าย33.2</v>
      </c>
      <c r="M28" s="24" t="str">
        <f t="shared" si="26"/>
        <v>สาขาที่ 6กันยายนจ่าย33.2</v>
      </c>
      <c r="N28" s="24" t="str">
        <f t="shared" si="27"/>
        <v>สาขาที่ 6จ่าย33.2</v>
      </c>
      <c r="O28" s="109">
        <v>33.200000000000003</v>
      </c>
      <c r="P28" s="77" t="s">
        <v>446</v>
      </c>
      <c r="Q28" s="28">
        <v>0</v>
      </c>
      <c r="R28" s="116">
        <v>0</v>
      </c>
      <c r="S28" s="25">
        <f>SUMIF('บันทึกการรับ-จ่ายแสตมป์'!$C$6:$C$20000,B28,'บันทึกการรับ-จ่ายแสตมป์'!$T$6:$T$20000)</f>
        <v>0</v>
      </c>
      <c r="T28" s="25">
        <f>SUMIF('บันทึกการรับ-จ่ายแสตมป์'!$C$6:$C$20000,C28,'บันทึกการรับ-จ่ายแสตมป์'!$T$6:$T$20000)</f>
        <v>0</v>
      </c>
      <c r="U28" s="25">
        <f>SUMIF('บันทึกการรับ-จ่ายแสตมป์'!$C$6:$C$20000,D28,'บันทึกการรับ-จ่ายแสตมป์'!$T$6:$T$20000)</f>
        <v>0</v>
      </c>
      <c r="V28" s="25">
        <f>SUMIF('บันทึกการรับ-จ่ายแสตมป์'!$C$6:$C$20000,E28,'บันทึกการรับ-จ่ายแสตมป์'!$T$6:$T$20000)</f>
        <v>0</v>
      </c>
      <c r="W28" s="25">
        <f>SUMIF('บันทึกการรับ-จ่ายแสตมป์'!$C$6:$C$20000,F28,'บันทึกการรับ-จ่ายแสตมป์'!$T$6:$T$20000)</f>
        <v>0</v>
      </c>
      <c r="X28" s="25">
        <f>SUMIF('บันทึกการรับ-จ่ายแสตมป์'!$C$6:$C$20000,G28,'บันทึกการรับ-จ่ายแสตมป์'!$T$6:$T$20000)</f>
        <v>0</v>
      </c>
      <c r="Y28" s="25">
        <f>SUMIF('บันทึกการรับ-จ่ายแสตมป์'!$C$6:$C$20000,H28,'บันทึกการรับ-จ่ายแสตมป์'!$T$6:$T$20000)</f>
        <v>0</v>
      </c>
      <c r="Z28" s="25">
        <f>SUMIF('บันทึกการรับ-จ่ายแสตมป์'!$C$6:$C$20000,I28,'บันทึกการรับ-จ่ายแสตมป์'!$T$6:$T$20000)</f>
        <v>0</v>
      </c>
      <c r="AA28" s="25">
        <f>SUMIF('บันทึกการรับ-จ่ายแสตมป์'!$C$6:$C$20000,J28,'บันทึกการรับ-จ่ายแสตมป์'!$T$6:$T$20000)</f>
        <v>0</v>
      </c>
      <c r="AB28" s="25">
        <f>SUMIF('บันทึกการรับ-จ่ายแสตมป์'!$C$6:$C$20000,K28,'บันทึกการรับ-จ่ายแสตมป์'!$T$6:$T$20000)</f>
        <v>0</v>
      </c>
      <c r="AC28" s="25">
        <f>SUMIF('บันทึกการรับ-จ่ายแสตมป์'!$C$6:$C$20000,L28,'บันทึกการรับ-จ่ายแสตมป์'!$T$6:$T$20000)</f>
        <v>0</v>
      </c>
      <c r="AD28" s="25">
        <f>SUMIF('บันทึกการรับ-จ่ายแสตมป์'!$C$6:$C$20000,M28,'บันทึกการรับ-จ่ายแสตมป์'!$T$6:$T$20000)</f>
        <v>0</v>
      </c>
      <c r="AE28" s="25">
        <f t="shared" si="28"/>
        <v>0</v>
      </c>
      <c r="AF28" s="68">
        <f>SUMIF('บันทึกการรับ-จ่ายแสตมป์'!$E26:$E$20000,N28,'บันทึกการรับ-จ่ายแสตมป์'!$V$6:$V$20000)</f>
        <v>0</v>
      </c>
      <c r="AG28" s="25">
        <f t="shared" si="29"/>
        <v>0</v>
      </c>
      <c r="AH28" s="68">
        <f t="shared" si="29"/>
        <v>0</v>
      </c>
      <c r="AI28" s="25"/>
    </row>
    <row r="29" spans="1:35" ht="24" x14ac:dyDescent="0.55000000000000004">
      <c r="A29" s="90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66" t="s">
        <v>447</v>
      </c>
      <c r="P29" s="167"/>
      <c r="Q29" s="90"/>
      <c r="R29" s="90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2"/>
      <c r="AH29" s="93"/>
      <c r="AI29" s="92"/>
    </row>
    <row r="30" spans="1:35" ht="24" x14ac:dyDescent="0.55000000000000004">
      <c r="A30" s="7"/>
      <c r="B30" s="24" t="str">
        <f t="shared" ref="B30:B35" si="30">$A$3&amp;$B$5&amp;$B$6&amp;O30</f>
        <v>สาขาที่ 6ตุลาคมจ่าย41</v>
      </c>
      <c r="C30" s="24" t="str">
        <f t="shared" ref="C30:C35" si="31">$A$3&amp;$C$5&amp;$C$6&amp;O30</f>
        <v>สาขาที่ 6พฤศจิกายนจ่าย41</v>
      </c>
      <c r="D30" s="24" t="str">
        <f t="shared" ref="D30:D35" si="32">$A$3&amp;$D$5&amp;$D$6&amp;O30</f>
        <v>สาขาที่ 6ธันวาคมจ่าย41</v>
      </c>
      <c r="E30" s="24" t="str">
        <f t="shared" ref="E30:E35" si="33">$A$3&amp;$E$5&amp;$E$6&amp;O30</f>
        <v>สาขาที่ 6มกราคมจ่าย41</v>
      </c>
      <c r="F30" s="24" t="str">
        <f t="shared" ref="F30:F35" si="34">$A$3&amp;$F$5&amp;$F$6&amp;O30</f>
        <v>สาขาที่ 6กุมภาพันธ์จ่าย41</v>
      </c>
      <c r="G30" s="24" t="str">
        <f t="shared" ref="G30:G35" si="35">$A$3&amp;$G$5&amp;$G$6&amp;O30</f>
        <v>สาขาที่ 6มีนาคมจ่าย41</v>
      </c>
      <c r="H30" s="24" t="str">
        <f t="shared" ref="H30:H35" si="36">$A$3&amp;$H$5&amp;$H$6&amp;O30</f>
        <v>สาขาที่ 6เมษายนจ่าย41</v>
      </c>
      <c r="I30" s="24" t="str">
        <f t="shared" ref="I30:I35" si="37">$A$3&amp;$I$5&amp;$I$6&amp;O30</f>
        <v>สาขาที่ 6พฤษภาคมจ่าย41</v>
      </c>
      <c r="J30" s="24" t="str">
        <f t="shared" ref="J30:J35" si="38">$A$3&amp;$J$5&amp;$J$6&amp;O30</f>
        <v>สาขาที่ 6มิถุนายนจ่าย41</v>
      </c>
      <c r="K30" s="24" t="str">
        <f t="shared" ref="K30:K35" si="39">$A$3&amp;$K$5&amp;$K$6&amp;O30</f>
        <v>สาขาที่ 6กรกฎาคมจ่าย41</v>
      </c>
      <c r="L30" s="24" t="str">
        <f t="shared" ref="L30:L35" si="40">$A$3&amp;$L$5&amp;$L$6&amp;O30</f>
        <v>สาขาที่ 6สิงหาคมจ่าย41</v>
      </c>
      <c r="M30" s="24" t="str">
        <f t="shared" ref="M30:M35" si="41">$A$3&amp;$M$5&amp;$M$6&amp;O30</f>
        <v>สาขาที่ 6กันยายนจ่าย41</v>
      </c>
      <c r="N30" s="24" t="str">
        <f t="shared" ref="N30:N35" si="42">$A$3&amp;$N$6&amp;O30</f>
        <v>สาขาที่ 6จ่าย41</v>
      </c>
      <c r="O30" s="109">
        <v>41</v>
      </c>
      <c r="P30" s="77" t="s">
        <v>448</v>
      </c>
      <c r="Q30" s="28">
        <v>0</v>
      </c>
      <c r="R30" s="116">
        <v>0</v>
      </c>
      <c r="S30" s="25">
        <f>SUMIF('บันทึกการรับ-จ่ายแสตมป์'!$C$6:$C$20000,B30,'บันทึกการรับ-จ่ายแสตมป์'!$T$6:$T$20000)</f>
        <v>0</v>
      </c>
      <c r="T30" s="25">
        <f>SUMIF('บันทึกการรับ-จ่ายแสตมป์'!$C$6:$C$20000,C30,'บันทึกการรับ-จ่ายแสตมป์'!$T$6:$T$20000)</f>
        <v>0</v>
      </c>
      <c r="U30" s="25">
        <f>SUMIF('บันทึกการรับ-จ่ายแสตมป์'!$C$6:$C$20000,D30,'บันทึกการรับ-จ่ายแสตมป์'!$T$6:$T$20000)</f>
        <v>0</v>
      </c>
      <c r="V30" s="25">
        <f>SUMIF('บันทึกการรับ-จ่ายแสตมป์'!$C$6:$C$20000,E30,'บันทึกการรับ-จ่ายแสตมป์'!$T$6:$T$20000)</f>
        <v>0</v>
      </c>
      <c r="W30" s="25">
        <f>SUMIF('บันทึกการรับ-จ่ายแสตมป์'!$C$6:$C$20000,F30,'บันทึกการรับ-จ่ายแสตมป์'!$T$6:$T$20000)</f>
        <v>0</v>
      </c>
      <c r="X30" s="25">
        <f>SUMIF('บันทึกการรับ-จ่ายแสตมป์'!$C$6:$C$20000,G30,'บันทึกการรับ-จ่ายแสตมป์'!$T$6:$T$20000)</f>
        <v>0</v>
      </c>
      <c r="Y30" s="25">
        <f>SUMIF('บันทึกการรับ-จ่ายแสตมป์'!$C$6:$C$20000,H30,'บันทึกการรับ-จ่ายแสตมป์'!$T$6:$T$20000)</f>
        <v>0</v>
      </c>
      <c r="Z30" s="25">
        <f>SUMIF('บันทึกการรับ-จ่ายแสตมป์'!$C$6:$C$20000,I30,'บันทึกการรับ-จ่ายแสตมป์'!$T$6:$T$20000)</f>
        <v>0</v>
      </c>
      <c r="AA30" s="25">
        <f>SUMIF('บันทึกการรับ-จ่ายแสตมป์'!$C$6:$C$20000,J30,'บันทึกการรับ-จ่ายแสตมป์'!$T$6:$T$20000)</f>
        <v>0</v>
      </c>
      <c r="AB30" s="25">
        <f>SUMIF('บันทึกการรับ-จ่ายแสตมป์'!$C$6:$C$20000,K30,'บันทึกการรับ-จ่ายแสตมป์'!$T$6:$T$20000)</f>
        <v>0</v>
      </c>
      <c r="AC30" s="25">
        <f>SUMIF('บันทึกการรับ-จ่ายแสตมป์'!$C$6:$C$20000,L30,'บันทึกการรับ-จ่ายแสตมป์'!$T$6:$T$20000)</f>
        <v>0</v>
      </c>
      <c r="AD30" s="25">
        <f>SUMIF('บันทึกการรับ-จ่ายแสตมป์'!$C$6:$C$20000,M30,'บันทึกการรับ-จ่ายแสตมป์'!$T$6:$T$20000)</f>
        <v>0</v>
      </c>
      <c r="AE30" s="25">
        <f t="shared" ref="AE30:AE35" si="43">SUM(S30:AD30)</f>
        <v>0</v>
      </c>
      <c r="AF30" s="68">
        <f>SUMIF('บันทึกการรับ-จ่ายแสตมป์'!$E28:$E$20000,N30,'บันทึกการรับ-จ่ายแสตมป์'!$V$6:$V$20000)</f>
        <v>0</v>
      </c>
      <c r="AG30" s="25">
        <f t="shared" ref="AG30:AH35" si="44">Q30+AE30</f>
        <v>0</v>
      </c>
      <c r="AH30" s="68">
        <f t="shared" si="44"/>
        <v>0</v>
      </c>
      <c r="AI30" s="25"/>
    </row>
    <row r="31" spans="1:35" ht="24" x14ac:dyDescent="0.55000000000000004">
      <c r="A31" s="7"/>
      <c r="B31" s="24" t="str">
        <f t="shared" si="30"/>
        <v>สาขาที่ 6ตุลาคมจ่าย41.1</v>
      </c>
      <c r="C31" s="24" t="str">
        <f t="shared" si="31"/>
        <v>สาขาที่ 6พฤศจิกายนจ่าย41.1</v>
      </c>
      <c r="D31" s="24" t="str">
        <f t="shared" si="32"/>
        <v>สาขาที่ 6ธันวาคมจ่าย41.1</v>
      </c>
      <c r="E31" s="24" t="str">
        <f t="shared" si="33"/>
        <v>สาขาที่ 6มกราคมจ่าย41.1</v>
      </c>
      <c r="F31" s="24" t="str">
        <f t="shared" si="34"/>
        <v>สาขาที่ 6กุมภาพันธ์จ่าย41.1</v>
      </c>
      <c r="G31" s="24" t="str">
        <f t="shared" si="35"/>
        <v>สาขาที่ 6มีนาคมจ่าย41.1</v>
      </c>
      <c r="H31" s="24" t="str">
        <f t="shared" si="36"/>
        <v>สาขาที่ 6เมษายนจ่าย41.1</v>
      </c>
      <c r="I31" s="24" t="str">
        <f t="shared" si="37"/>
        <v>สาขาที่ 6พฤษภาคมจ่าย41.1</v>
      </c>
      <c r="J31" s="24" t="str">
        <f t="shared" si="38"/>
        <v>สาขาที่ 6มิถุนายนจ่าย41.1</v>
      </c>
      <c r="K31" s="24" t="str">
        <f t="shared" si="39"/>
        <v>สาขาที่ 6กรกฎาคมจ่าย41.1</v>
      </c>
      <c r="L31" s="24" t="str">
        <f t="shared" si="40"/>
        <v>สาขาที่ 6สิงหาคมจ่าย41.1</v>
      </c>
      <c r="M31" s="24" t="str">
        <f t="shared" si="41"/>
        <v>สาขาที่ 6กันยายนจ่าย41.1</v>
      </c>
      <c r="N31" s="24" t="str">
        <f t="shared" si="42"/>
        <v>สาขาที่ 6จ่าย41.1</v>
      </c>
      <c r="O31" s="109">
        <v>41.1</v>
      </c>
      <c r="P31" s="77" t="s">
        <v>449</v>
      </c>
      <c r="Q31" s="28">
        <v>0</v>
      </c>
      <c r="R31" s="116">
        <v>0</v>
      </c>
      <c r="S31" s="25">
        <f>SUMIF('บันทึกการรับ-จ่ายแสตมป์'!$C$6:$C$20000,B31,'บันทึกการรับ-จ่ายแสตมป์'!$T$6:$T$20000)</f>
        <v>0</v>
      </c>
      <c r="T31" s="25">
        <f>SUMIF('บันทึกการรับ-จ่ายแสตมป์'!$C$6:$C$20000,C31,'บันทึกการรับ-จ่ายแสตมป์'!$T$6:$T$20000)</f>
        <v>0</v>
      </c>
      <c r="U31" s="25">
        <f>SUMIF('บันทึกการรับ-จ่ายแสตมป์'!$C$6:$C$20000,D31,'บันทึกการรับ-จ่ายแสตมป์'!$T$6:$T$20000)</f>
        <v>0</v>
      </c>
      <c r="V31" s="25">
        <f>SUMIF('บันทึกการรับ-จ่ายแสตมป์'!$C$6:$C$20000,E31,'บันทึกการรับ-จ่ายแสตมป์'!$T$6:$T$20000)</f>
        <v>0</v>
      </c>
      <c r="W31" s="25">
        <f>SUMIF('บันทึกการรับ-จ่ายแสตมป์'!$C$6:$C$20000,F31,'บันทึกการรับ-จ่ายแสตมป์'!$T$6:$T$20000)</f>
        <v>0</v>
      </c>
      <c r="X31" s="25">
        <f>SUMIF('บันทึกการรับ-จ่ายแสตมป์'!$C$6:$C$20000,G31,'บันทึกการรับ-จ่ายแสตมป์'!$T$6:$T$20000)</f>
        <v>0</v>
      </c>
      <c r="Y31" s="25">
        <f>SUMIF('บันทึกการรับ-จ่ายแสตมป์'!$C$6:$C$20000,H31,'บันทึกการรับ-จ่ายแสตมป์'!$T$6:$T$20000)</f>
        <v>0</v>
      </c>
      <c r="Z31" s="25">
        <f>SUMIF('บันทึกการรับ-จ่ายแสตมป์'!$C$6:$C$20000,I31,'บันทึกการรับ-จ่ายแสตมป์'!$T$6:$T$20000)</f>
        <v>0</v>
      </c>
      <c r="AA31" s="25">
        <f>SUMIF('บันทึกการรับ-จ่ายแสตมป์'!$C$6:$C$20000,J31,'บันทึกการรับ-จ่ายแสตมป์'!$T$6:$T$20000)</f>
        <v>0</v>
      </c>
      <c r="AB31" s="25">
        <f>SUMIF('บันทึกการรับ-จ่ายแสตมป์'!$C$6:$C$20000,K31,'บันทึกการรับ-จ่ายแสตมป์'!$T$6:$T$20000)</f>
        <v>0</v>
      </c>
      <c r="AC31" s="25">
        <f>SUMIF('บันทึกการรับ-จ่ายแสตมป์'!$C$6:$C$20000,L31,'บันทึกการรับ-จ่ายแสตมป์'!$T$6:$T$20000)</f>
        <v>0</v>
      </c>
      <c r="AD31" s="25">
        <f>SUMIF('บันทึกการรับ-จ่ายแสตมป์'!$C$6:$C$20000,M31,'บันทึกการรับ-จ่ายแสตมป์'!$T$6:$T$20000)</f>
        <v>0</v>
      </c>
      <c r="AE31" s="25">
        <f t="shared" si="43"/>
        <v>0</v>
      </c>
      <c r="AF31" s="68">
        <f>SUMIF('บันทึกการรับ-จ่ายแสตมป์'!$E29:$E$20000,N31,'บันทึกการรับ-จ่ายแสตมป์'!$V$6:$V$20000)</f>
        <v>0</v>
      </c>
      <c r="AG31" s="25">
        <f t="shared" si="44"/>
        <v>0</v>
      </c>
      <c r="AH31" s="68">
        <f t="shared" si="44"/>
        <v>0</v>
      </c>
      <c r="AI31" s="25"/>
    </row>
    <row r="32" spans="1:35" ht="24" x14ac:dyDescent="0.55000000000000004">
      <c r="A32" s="7"/>
      <c r="B32" s="24" t="str">
        <f t="shared" si="30"/>
        <v>สาขาที่ 6ตุลาคมจ่าย42</v>
      </c>
      <c r="C32" s="24" t="str">
        <f t="shared" si="31"/>
        <v>สาขาที่ 6พฤศจิกายนจ่าย42</v>
      </c>
      <c r="D32" s="24" t="str">
        <f t="shared" si="32"/>
        <v>สาขาที่ 6ธันวาคมจ่าย42</v>
      </c>
      <c r="E32" s="24" t="str">
        <f t="shared" si="33"/>
        <v>สาขาที่ 6มกราคมจ่าย42</v>
      </c>
      <c r="F32" s="24" t="str">
        <f t="shared" si="34"/>
        <v>สาขาที่ 6กุมภาพันธ์จ่าย42</v>
      </c>
      <c r="G32" s="24" t="str">
        <f t="shared" si="35"/>
        <v>สาขาที่ 6มีนาคมจ่าย42</v>
      </c>
      <c r="H32" s="24" t="str">
        <f t="shared" si="36"/>
        <v>สาขาที่ 6เมษายนจ่าย42</v>
      </c>
      <c r="I32" s="24" t="str">
        <f t="shared" si="37"/>
        <v>สาขาที่ 6พฤษภาคมจ่าย42</v>
      </c>
      <c r="J32" s="24" t="str">
        <f t="shared" si="38"/>
        <v>สาขาที่ 6มิถุนายนจ่าย42</v>
      </c>
      <c r="K32" s="24" t="str">
        <f t="shared" si="39"/>
        <v>สาขาที่ 6กรกฎาคมจ่าย42</v>
      </c>
      <c r="L32" s="24" t="str">
        <f t="shared" si="40"/>
        <v>สาขาที่ 6สิงหาคมจ่าย42</v>
      </c>
      <c r="M32" s="24" t="str">
        <f t="shared" si="41"/>
        <v>สาขาที่ 6กันยายนจ่าย42</v>
      </c>
      <c r="N32" s="24" t="str">
        <f t="shared" si="42"/>
        <v>สาขาที่ 6จ่าย42</v>
      </c>
      <c r="O32" s="109">
        <v>42</v>
      </c>
      <c r="P32" s="77" t="s">
        <v>450</v>
      </c>
      <c r="Q32" s="28">
        <v>0</v>
      </c>
      <c r="R32" s="116">
        <v>0</v>
      </c>
      <c r="S32" s="25">
        <f>SUMIF('บันทึกการรับ-จ่ายแสตมป์'!$C$6:$C$20000,B32,'บันทึกการรับ-จ่ายแสตมป์'!$T$6:$T$20000)</f>
        <v>0</v>
      </c>
      <c r="T32" s="25">
        <f>SUMIF('บันทึกการรับ-จ่ายแสตมป์'!$C$6:$C$20000,C32,'บันทึกการรับ-จ่ายแสตมป์'!$T$6:$T$20000)</f>
        <v>0</v>
      </c>
      <c r="U32" s="25">
        <f>SUMIF('บันทึกการรับ-จ่ายแสตมป์'!$C$6:$C$20000,D32,'บันทึกการรับ-จ่ายแสตมป์'!$T$6:$T$20000)</f>
        <v>0</v>
      </c>
      <c r="V32" s="25">
        <f>SUMIF('บันทึกการรับ-จ่ายแสตมป์'!$C$6:$C$20000,E32,'บันทึกการรับ-จ่ายแสตมป์'!$T$6:$T$20000)</f>
        <v>0</v>
      </c>
      <c r="W32" s="25">
        <f>SUMIF('บันทึกการรับ-จ่ายแสตมป์'!$C$6:$C$20000,F32,'บันทึกการรับ-จ่ายแสตมป์'!$T$6:$T$20000)</f>
        <v>0</v>
      </c>
      <c r="X32" s="25">
        <f>SUMIF('บันทึกการรับ-จ่ายแสตมป์'!$C$6:$C$20000,G32,'บันทึกการรับ-จ่ายแสตมป์'!$T$6:$T$20000)</f>
        <v>0</v>
      </c>
      <c r="Y32" s="25">
        <f>SUMIF('บันทึกการรับ-จ่ายแสตมป์'!$C$6:$C$20000,H32,'บันทึกการรับ-จ่ายแสตมป์'!$T$6:$T$20000)</f>
        <v>0</v>
      </c>
      <c r="Z32" s="25">
        <f>SUMIF('บันทึกการรับ-จ่ายแสตมป์'!$C$6:$C$20000,I32,'บันทึกการรับ-จ่ายแสตมป์'!$T$6:$T$20000)</f>
        <v>0</v>
      </c>
      <c r="AA32" s="25">
        <f>SUMIF('บันทึกการรับ-จ่ายแสตมป์'!$C$6:$C$20000,J32,'บันทึกการรับ-จ่ายแสตมป์'!$T$6:$T$20000)</f>
        <v>0</v>
      </c>
      <c r="AB32" s="25">
        <f>SUMIF('บันทึกการรับ-จ่ายแสตมป์'!$C$6:$C$20000,K32,'บันทึกการรับ-จ่ายแสตมป์'!$T$6:$T$20000)</f>
        <v>0</v>
      </c>
      <c r="AC32" s="25">
        <f>SUMIF('บันทึกการรับ-จ่ายแสตมป์'!$C$6:$C$20000,L32,'บันทึกการรับ-จ่ายแสตมป์'!$T$6:$T$20000)</f>
        <v>0</v>
      </c>
      <c r="AD32" s="25">
        <f>SUMIF('บันทึกการรับ-จ่ายแสตมป์'!$C$6:$C$20000,M32,'บันทึกการรับ-จ่ายแสตมป์'!$T$6:$T$20000)</f>
        <v>0</v>
      </c>
      <c r="AE32" s="25">
        <f t="shared" si="43"/>
        <v>0</v>
      </c>
      <c r="AF32" s="68">
        <f>SUMIF('บันทึกการรับ-จ่ายแสตมป์'!$E30:$E$20000,N32,'บันทึกการรับ-จ่ายแสตมป์'!$V$6:$V$20000)</f>
        <v>0</v>
      </c>
      <c r="AG32" s="25">
        <f t="shared" si="44"/>
        <v>0</v>
      </c>
      <c r="AH32" s="68">
        <f t="shared" si="44"/>
        <v>0</v>
      </c>
      <c r="AI32" s="25"/>
    </row>
    <row r="33" spans="1:35" ht="24" x14ac:dyDescent="0.55000000000000004">
      <c r="A33" s="7"/>
      <c r="B33" s="24" t="str">
        <f t="shared" si="30"/>
        <v>สาขาที่ 6ตุลาคมจ่าย42.1</v>
      </c>
      <c r="C33" s="24" t="str">
        <f t="shared" si="31"/>
        <v>สาขาที่ 6พฤศจิกายนจ่าย42.1</v>
      </c>
      <c r="D33" s="24" t="str">
        <f t="shared" si="32"/>
        <v>สาขาที่ 6ธันวาคมจ่าย42.1</v>
      </c>
      <c r="E33" s="24" t="str">
        <f t="shared" si="33"/>
        <v>สาขาที่ 6มกราคมจ่าย42.1</v>
      </c>
      <c r="F33" s="24" t="str">
        <f t="shared" si="34"/>
        <v>สาขาที่ 6กุมภาพันธ์จ่าย42.1</v>
      </c>
      <c r="G33" s="24" t="str">
        <f t="shared" si="35"/>
        <v>สาขาที่ 6มีนาคมจ่าย42.1</v>
      </c>
      <c r="H33" s="24" t="str">
        <f t="shared" si="36"/>
        <v>สาขาที่ 6เมษายนจ่าย42.1</v>
      </c>
      <c r="I33" s="24" t="str">
        <f t="shared" si="37"/>
        <v>สาขาที่ 6พฤษภาคมจ่าย42.1</v>
      </c>
      <c r="J33" s="24" t="str">
        <f t="shared" si="38"/>
        <v>สาขาที่ 6มิถุนายนจ่าย42.1</v>
      </c>
      <c r="K33" s="24" t="str">
        <f t="shared" si="39"/>
        <v>สาขาที่ 6กรกฎาคมจ่าย42.1</v>
      </c>
      <c r="L33" s="24" t="str">
        <f t="shared" si="40"/>
        <v>สาขาที่ 6สิงหาคมจ่าย42.1</v>
      </c>
      <c r="M33" s="24" t="str">
        <f t="shared" si="41"/>
        <v>สาขาที่ 6กันยายนจ่าย42.1</v>
      </c>
      <c r="N33" s="24" t="str">
        <f t="shared" si="42"/>
        <v>สาขาที่ 6จ่าย42.1</v>
      </c>
      <c r="O33" s="109">
        <v>42.1</v>
      </c>
      <c r="P33" s="77" t="s">
        <v>451</v>
      </c>
      <c r="Q33" s="28">
        <v>0</v>
      </c>
      <c r="R33" s="116">
        <v>0</v>
      </c>
      <c r="S33" s="25">
        <f>SUMIF('บันทึกการรับ-จ่ายแสตมป์'!$C$6:$C$20000,B33,'บันทึกการรับ-จ่ายแสตมป์'!$T$6:$T$20000)</f>
        <v>0</v>
      </c>
      <c r="T33" s="25">
        <f>SUMIF('บันทึกการรับ-จ่ายแสตมป์'!$C$6:$C$20000,C33,'บันทึกการรับ-จ่ายแสตมป์'!$T$6:$T$20000)</f>
        <v>0</v>
      </c>
      <c r="U33" s="25">
        <f>SUMIF('บันทึกการรับ-จ่ายแสตมป์'!$C$6:$C$20000,D33,'บันทึกการรับ-จ่ายแสตมป์'!$T$6:$T$20000)</f>
        <v>0</v>
      </c>
      <c r="V33" s="25">
        <f>SUMIF('บันทึกการรับ-จ่ายแสตมป์'!$C$6:$C$20000,E33,'บันทึกการรับ-จ่ายแสตมป์'!$T$6:$T$20000)</f>
        <v>0</v>
      </c>
      <c r="W33" s="25">
        <f>SUMIF('บันทึกการรับ-จ่ายแสตมป์'!$C$6:$C$20000,F33,'บันทึกการรับ-จ่ายแสตมป์'!$T$6:$T$20000)</f>
        <v>0</v>
      </c>
      <c r="X33" s="25">
        <f>SUMIF('บันทึกการรับ-จ่ายแสตมป์'!$C$6:$C$20000,G33,'บันทึกการรับ-จ่ายแสตมป์'!$T$6:$T$20000)</f>
        <v>0</v>
      </c>
      <c r="Y33" s="25">
        <f>SUMIF('บันทึกการรับ-จ่ายแสตมป์'!$C$6:$C$20000,H33,'บันทึกการรับ-จ่ายแสตมป์'!$T$6:$T$20000)</f>
        <v>0</v>
      </c>
      <c r="Z33" s="25">
        <f>SUMIF('บันทึกการรับ-จ่ายแสตมป์'!$C$6:$C$20000,I33,'บันทึกการรับ-จ่ายแสตมป์'!$T$6:$T$20000)</f>
        <v>0</v>
      </c>
      <c r="AA33" s="25">
        <f>SUMIF('บันทึกการรับ-จ่ายแสตมป์'!$C$6:$C$20000,J33,'บันทึกการรับ-จ่ายแสตมป์'!$T$6:$T$20000)</f>
        <v>0</v>
      </c>
      <c r="AB33" s="25">
        <f>SUMIF('บันทึกการรับ-จ่ายแสตมป์'!$C$6:$C$20000,K33,'บันทึกการรับ-จ่ายแสตมป์'!$T$6:$T$20000)</f>
        <v>0</v>
      </c>
      <c r="AC33" s="25">
        <f>SUMIF('บันทึกการรับ-จ่ายแสตมป์'!$C$6:$C$20000,L33,'บันทึกการรับ-จ่ายแสตมป์'!$T$6:$T$20000)</f>
        <v>0</v>
      </c>
      <c r="AD33" s="25">
        <f>SUMIF('บันทึกการรับ-จ่ายแสตมป์'!$C$6:$C$20000,M33,'บันทึกการรับ-จ่ายแสตมป์'!$T$6:$T$20000)</f>
        <v>0</v>
      </c>
      <c r="AE33" s="25">
        <f t="shared" si="43"/>
        <v>0</v>
      </c>
      <c r="AF33" s="68">
        <f>SUMIF('บันทึกการรับ-จ่ายแสตมป์'!$E31:$E$20000,N33,'บันทึกการรับ-จ่ายแสตมป์'!$V$6:$V$20000)</f>
        <v>0</v>
      </c>
      <c r="AG33" s="25">
        <f t="shared" si="44"/>
        <v>0</v>
      </c>
      <c r="AH33" s="68">
        <f t="shared" si="44"/>
        <v>0</v>
      </c>
      <c r="AI33" s="25"/>
    </row>
    <row r="34" spans="1:35" ht="24" x14ac:dyDescent="0.55000000000000004">
      <c r="A34" s="7"/>
      <c r="B34" s="24" t="str">
        <f t="shared" si="30"/>
        <v>สาขาที่ 6ตุลาคมจ่าย43</v>
      </c>
      <c r="C34" s="24" t="str">
        <f t="shared" si="31"/>
        <v>สาขาที่ 6พฤศจิกายนจ่าย43</v>
      </c>
      <c r="D34" s="24" t="str">
        <f t="shared" si="32"/>
        <v>สาขาที่ 6ธันวาคมจ่าย43</v>
      </c>
      <c r="E34" s="24" t="str">
        <f t="shared" si="33"/>
        <v>สาขาที่ 6มกราคมจ่าย43</v>
      </c>
      <c r="F34" s="24" t="str">
        <f t="shared" si="34"/>
        <v>สาขาที่ 6กุมภาพันธ์จ่าย43</v>
      </c>
      <c r="G34" s="24" t="str">
        <f t="shared" si="35"/>
        <v>สาขาที่ 6มีนาคมจ่าย43</v>
      </c>
      <c r="H34" s="24" t="str">
        <f t="shared" si="36"/>
        <v>สาขาที่ 6เมษายนจ่าย43</v>
      </c>
      <c r="I34" s="24" t="str">
        <f t="shared" si="37"/>
        <v>สาขาที่ 6พฤษภาคมจ่าย43</v>
      </c>
      <c r="J34" s="24" t="str">
        <f t="shared" si="38"/>
        <v>สาขาที่ 6มิถุนายนจ่าย43</v>
      </c>
      <c r="K34" s="24" t="str">
        <f t="shared" si="39"/>
        <v>สาขาที่ 6กรกฎาคมจ่าย43</v>
      </c>
      <c r="L34" s="24" t="str">
        <f t="shared" si="40"/>
        <v>สาขาที่ 6สิงหาคมจ่าย43</v>
      </c>
      <c r="M34" s="24" t="str">
        <f t="shared" si="41"/>
        <v>สาขาที่ 6กันยายนจ่าย43</v>
      </c>
      <c r="N34" s="24" t="str">
        <f t="shared" si="42"/>
        <v>สาขาที่ 6จ่าย43</v>
      </c>
      <c r="O34" s="109">
        <v>43</v>
      </c>
      <c r="P34" s="77" t="s">
        <v>452</v>
      </c>
      <c r="Q34" s="28">
        <v>0</v>
      </c>
      <c r="R34" s="116">
        <v>0</v>
      </c>
      <c r="S34" s="25">
        <f>SUMIF('บันทึกการรับ-จ่ายแสตมป์'!$C$6:$C$20000,B34,'บันทึกการรับ-จ่ายแสตมป์'!$T$6:$T$20000)</f>
        <v>0</v>
      </c>
      <c r="T34" s="25">
        <f>SUMIF('บันทึกการรับ-จ่ายแสตมป์'!$C$6:$C$20000,C34,'บันทึกการรับ-จ่ายแสตมป์'!$T$6:$T$20000)</f>
        <v>0</v>
      </c>
      <c r="U34" s="25">
        <f>SUMIF('บันทึกการรับ-จ่ายแสตมป์'!$C$6:$C$20000,D34,'บันทึกการรับ-จ่ายแสตมป์'!$T$6:$T$20000)</f>
        <v>0</v>
      </c>
      <c r="V34" s="25">
        <f>SUMIF('บันทึกการรับ-จ่ายแสตมป์'!$C$6:$C$20000,E34,'บันทึกการรับ-จ่ายแสตมป์'!$T$6:$T$20000)</f>
        <v>0</v>
      </c>
      <c r="W34" s="25">
        <f>SUMIF('บันทึกการรับ-จ่ายแสตมป์'!$C$6:$C$20000,F34,'บันทึกการรับ-จ่ายแสตมป์'!$T$6:$T$20000)</f>
        <v>0</v>
      </c>
      <c r="X34" s="25">
        <f>SUMIF('บันทึกการรับ-จ่ายแสตมป์'!$C$6:$C$20000,G34,'บันทึกการรับ-จ่ายแสตมป์'!$T$6:$T$20000)</f>
        <v>0</v>
      </c>
      <c r="Y34" s="25">
        <f>SUMIF('บันทึกการรับ-จ่ายแสตมป์'!$C$6:$C$20000,H34,'บันทึกการรับ-จ่ายแสตมป์'!$T$6:$T$20000)</f>
        <v>0</v>
      </c>
      <c r="Z34" s="25">
        <f>SUMIF('บันทึกการรับ-จ่ายแสตมป์'!$C$6:$C$20000,I34,'บันทึกการรับ-จ่ายแสตมป์'!$T$6:$T$20000)</f>
        <v>0</v>
      </c>
      <c r="AA34" s="25">
        <f>SUMIF('บันทึกการรับ-จ่ายแสตมป์'!$C$6:$C$20000,J34,'บันทึกการรับ-จ่ายแสตมป์'!$T$6:$T$20000)</f>
        <v>0</v>
      </c>
      <c r="AB34" s="25">
        <f>SUMIF('บันทึกการรับ-จ่ายแสตมป์'!$C$6:$C$20000,K34,'บันทึกการรับ-จ่ายแสตมป์'!$T$6:$T$20000)</f>
        <v>0</v>
      </c>
      <c r="AC34" s="25">
        <f>SUMIF('บันทึกการรับ-จ่ายแสตมป์'!$C$6:$C$20000,L34,'บันทึกการรับ-จ่ายแสตมป์'!$T$6:$T$20000)</f>
        <v>0</v>
      </c>
      <c r="AD34" s="25">
        <f>SUMIF('บันทึกการรับ-จ่ายแสตมป์'!$C$6:$C$20000,M34,'บันทึกการรับ-จ่ายแสตมป์'!$T$6:$T$20000)</f>
        <v>0</v>
      </c>
      <c r="AE34" s="25">
        <f t="shared" si="43"/>
        <v>0</v>
      </c>
      <c r="AF34" s="68">
        <f>SUMIF('บันทึกการรับ-จ่ายแสตมป์'!$E32:$E$20000,N34,'บันทึกการรับ-จ่ายแสตมป์'!$V$6:$V$20000)</f>
        <v>0</v>
      </c>
      <c r="AG34" s="25">
        <f t="shared" si="44"/>
        <v>0</v>
      </c>
      <c r="AH34" s="68">
        <f t="shared" si="44"/>
        <v>0</v>
      </c>
      <c r="AI34" s="25"/>
    </row>
    <row r="35" spans="1:35" ht="24" x14ac:dyDescent="0.55000000000000004">
      <c r="A35" s="7"/>
      <c r="B35" s="24" t="str">
        <f t="shared" si="30"/>
        <v>สาขาที่ 6ตุลาคมจ่าย43.1</v>
      </c>
      <c r="C35" s="24" t="str">
        <f t="shared" si="31"/>
        <v>สาขาที่ 6พฤศจิกายนจ่าย43.1</v>
      </c>
      <c r="D35" s="24" t="str">
        <f t="shared" si="32"/>
        <v>สาขาที่ 6ธันวาคมจ่าย43.1</v>
      </c>
      <c r="E35" s="24" t="str">
        <f t="shared" si="33"/>
        <v>สาขาที่ 6มกราคมจ่าย43.1</v>
      </c>
      <c r="F35" s="24" t="str">
        <f t="shared" si="34"/>
        <v>สาขาที่ 6กุมภาพันธ์จ่าย43.1</v>
      </c>
      <c r="G35" s="24" t="str">
        <f t="shared" si="35"/>
        <v>สาขาที่ 6มีนาคมจ่าย43.1</v>
      </c>
      <c r="H35" s="24" t="str">
        <f t="shared" si="36"/>
        <v>สาขาที่ 6เมษายนจ่าย43.1</v>
      </c>
      <c r="I35" s="24" t="str">
        <f t="shared" si="37"/>
        <v>สาขาที่ 6พฤษภาคมจ่าย43.1</v>
      </c>
      <c r="J35" s="24" t="str">
        <f t="shared" si="38"/>
        <v>สาขาที่ 6มิถุนายนจ่าย43.1</v>
      </c>
      <c r="K35" s="24" t="str">
        <f t="shared" si="39"/>
        <v>สาขาที่ 6กรกฎาคมจ่าย43.1</v>
      </c>
      <c r="L35" s="24" t="str">
        <f t="shared" si="40"/>
        <v>สาขาที่ 6สิงหาคมจ่าย43.1</v>
      </c>
      <c r="M35" s="24" t="str">
        <f t="shared" si="41"/>
        <v>สาขาที่ 6กันยายนจ่าย43.1</v>
      </c>
      <c r="N35" s="24" t="str">
        <f t="shared" si="42"/>
        <v>สาขาที่ 6จ่าย43.1</v>
      </c>
      <c r="O35" s="109">
        <v>43.1</v>
      </c>
      <c r="P35" s="77" t="s">
        <v>453</v>
      </c>
      <c r="Q35" s="28">
        <v>0</v>
      </c>
      <c r="R35" s="116">
        <v>0</v>
      </c>
      <c r="S35" s="25">
        <f>SUMIF('บันทึกการรับ-จ่ายแสตมป์'!$C$6:$C$20000,B35,'บันทึกการรับ-จ่ายแสตมป์'!$T$6:$T$20000)</f>
        <v>0</v>
      </c>
      <c r="T35" s="25">
        <f>SUMIF('บันทึกการรับ-จ่ายแสตมป์'!$C$6:$C$20000,C35,'บันทึกการรับ-จ่ายแสตมป์'!$T$6:$T$20000)</f>
        <v>0</v>
      </c>
      <c r="U35" s="25">
        <f>SUMIF('บันทึกการรับ-จ่ายแสตมป์'!$C$6:$C$20000,D35,'บันทึกการรับ-จ่ายแสตมป์'!$T$6:$T$20000)</f>
        <v>0</v>
      </c>
      <c r="V35" s="25">
        <f>SUMIF('บันทึกการรับ-จ่ายแสตมป์'!$C$6:$C$20000,E35,'บันทึกการรับ-จ่ายแสตมป์'!$T$6:$T$20000)</f>
        <v>0</v>
      </c>
      <c r="W35" s="25">
        <f>SUMIF('บันทึกการรับ-จ่ายแสตมป์'!$C$6:$C$20000,F35,'บันทึกการรับ-จ่ายแสตมป์'!$T$6:$T$20000)</f>
        <v>0</v>
      </c>
      <c r="X35" s="25">
        <f>SUMIF('บันทึกการรับ-จ่ายแสตมป์'!$C$6:$C$20000,G35,'บันทึกการรับ-จ่ายแสตมป์'!$T$6:$T$20000)</f>
        <v>0</v>
      </c>
      <c r="Y35" s="25">
        <f>SUMIF('บันทึกการรับ-จ่ายแสตมป์'!$C$6:$C$20000,H35,'บันทึกการรับ-จ่ายแสตมป์'!$T$6:$T$20000)</f>
        <v>0</v>
      </c>
      <c r="Z35" s="25">
        <f>SUMIF('บันทึกการรับ-จ่ายแสตมป์'!$C$6:$C$20000,I35,'บันทึกการรับ-จ่ายแสตมป์'!$T$6:$T$20000)</f>
        <v>0</v>
      </c>
      <c r="AA35" s="25">
        <f>SUMIF('บันทึกการรับ-จ่ายแสตมป์'!$C$6:$C$20000,J35,'บันทึกการรับ-จ่ายแสตมป์'!$T$6:$T$20000)</f>
        <v>0</v>
      </c>
      <c r="AB35" s="25">
        <f>SUMIF('บันทึกการรับ-จ่ายแสตมป์'!$C$6:$C$20000,K35,'บันทึกการรับ-จ่ายแสตมป์'!$T$6:$T$20000)</f>
        <v>0</v>
      </c>
      <c r="AC35" s="25">
        <f>SUMIF('บันทึกการรับ-จ่ายแสตมป์'!$C$6:$C$20000,L35,'บันทึกการรับ-จ่ายแสตมป์'!$T$6:$T$20000)</f>
        <v>0</v>
      </c>
      <c r="AD35" s="25">
        <f>SUMIF('บันทึกการรับ-จ่ายแสตมป์'!$C$6:$C$20000,M35,'บันทึกการรับ-จ่ายแสตมป์'!$T$6:$T$20000)</f>
        <v>0</v>
      </c>
      <c r="AE35" s="25">
        <f t="shared" si="43"/>
        <v>0</v>
      </c>
      <c r="AF35" s="68">
        <f>SUMIF('บันทึกการรับ-จ่ายแสตมป์'!$E33:$E$20000,N35,'บันทึกการรับ-จ่ายแสตมป์'!$V$6:$V$20000)</f>
        <v>0</v>
      </c>
      <c r="AG35" s="25">
        <f t="shared" si="44"/>
        <v>0</v>
      </c>
      <c r="AH35" s="68">
        <f t="shared" si="44"/>
        <v>0</v>
      </c>
      <c r="AI35" s="25"/>
    </row>
    <row r="36" spans="1:35" ht="24" x14ac:dyDescent="0.55000000000000004">
      <c r="A36" s="90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66" t="s">
        <v>454</v>
      </c>
      <c r="P36" s="167"/>
      <c r="Q36" s="90"/>
      <c r="R36" s="9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2"/>
      <c r="AH36" s="93"/>
      <c r="AI36" s="92"/>
    </row>
    <row r="37" spans="1:35" ht="24" x14ac:dyDescent="0.55000000000000004">
      <c r="A37" s="7"/>
      <c r="B37" s="24" t="str">
        <f t="shared" ref="B37:B48" si="45">$A$3&amp;$B$5&amp;$B$6&amp;O37</f>
        <v>สาขาที่ 6ตุลาคมจ่าย51</v>
      </c>
      <c r="C37" s="24" t="str">
        <f t="shared" ref="C37:C48" si="46">$A$3&amp;$C$5&amp;$C$6&amp;O37</f>
        <v>สาขาที่ 6พฤศจิกายนจ่าย51</v>
      </c>
      <c r="D37" s="24" t="str">
        <f t="shared" ref="D37:D48" si="47">$A$3&amp;$D$5&amp;$D$6&amp;O37</f>
        <v>สาขาที่ 6ธันวาคมจ่าย51</v>
      </c>
      <c r="E37" s="24" t="str">
        <f t="shared" ref="E37:E48" si="48">$A$3&amp;$E$5&amp;$E$6&amp;O37</f>
        <v>สาขาที่ 6มกราคมจ่าย51</v>
      </c>
      <c r="F37" s="24" t="str">
        <f t="shared" ref="F37:F48" si="49">$A$3&amp;$F$5&amp;$F$6&amp;O37</f>
        <v>สาขาที่ 6กุมภาพันธ์จ่าย51</v>
      </c>
      <c r="G37" s="24" t="str">
        <f t="shared" ref="G37:G48" si="50">$A$3&amp;$G$5&amp;$G$6&amp;O37</f>
        <v>สาขาที่ 6มีนาคมจ่าย51</v>
      </c>
      <c r="H37" s="24" t="str">
        <f t="shared" ref="H37:H48" si="51">$A$3&amp;$H$5&amp;$H$6&amp;O37</f>
        <v>สาขาที่ 6เมษายนจ่าย51</v>
      </c>
      <c r="I37" s="24" t="str">
        <f t="shared" ref="I37:I48" si="52">$A$3&amp;$I$5&amp;$I$6&amp;O37</f>
        <v>สาขาที่ 6พฤษภาคมจ่าย51</v>
      </c>
      <c r="J37" s="24" t="str">
        <f t="shared" ref="J37:J48" si="53">$A$3&amp;$J$5&amp;$J$6&amp;O37</f>
        <v>สาขาที่ 6มิถุนายนจ่าย51</v>
      </c>
      <c r="K37" s="24" t="str">
        <f t="shared" ref="K37:K48" si="54">$A$3&amp;$K$5&amp;$K$6&amp;O37</f>
        <v>สาขาที่ 6กรกฎาคมจ่าย51</v>
      </c>
      <c r="L37" s="24" t="str">
        <f t="shared" ref="L37:L48" si="55">$A$3&amp;$L$5&amp;$L$6&amp;O37</f>
        <v>สาขาที่ 6สิงหาคมจ่าย51</v>
      </c>
      <c r="M37" s="24" t="str">
        <f t="shared" ref="M37:M48" si="56">$A$3&amp;$M$5&amp;$M$6&amp;O37</f>
        <v>สาขาที่ 6กันยายนจ่าย51</v>
      </c>
      <c r="N37" s="24" t="str">
        <f t="shared" ref="N37:N48" si="57">$A$3&amp;$N$6&amp;O37</f>
        <v>สาขาที่ 6จ่าย51</v>
      </c>
      <c r="O37" s="109">
        <v>51</v>
      </c>
      <c r="P37" s="77" t="s">
        <v>455</v>
      </c>
      <c r="Q37" s="28">
        <v>0</v>
      </c>
      <c r="R37" s="116">
        <v>0</v>
      </c>
      <c r="S37" s="25">
        <f>SUMIF('บันทึกการรับ-จ่ายแสตมป์'!$C$6:$C$20000,B37,'บันทึกการรับ-จ่ายแสตมป์'!$T$6:$T$20000)</f>
        <v>0</v>
      </c>
      <c r="T37" s="25">
        <f>SUMIF('บันทึกการรับ-จ่ายแสตมป์'!$C$6:$C$20000,C37,'บันทึกการรับ-จ่ายแสตมป์'!$T$6:$T$20000)</f>
        <v>0</v>
      </c>
      <c r="U37" s="25">
        <f>SUMIF('บันทึกการรับ-จ่ายแสตมป์'!$C$6:$C$20000,D37,'บันทึกการรับ-จ่ายแสตมป์'!$T$6:$T$20000)</f>
        <v>0</v>
      </c>
      <c r="V37" s="25">
        <f>SUMIF('บันทึกการรับ-จ่ายแสตมป์'!$C$6:$C$20000,E37,'บันทึกการรับ-จ่ายแสตมป์'!$T$6:$T$20000)</f>
        <v>0</v>
      </c>
      <c r="W37" s="25">
        <f>SUMIF('บันทึกการรับ-จ่ายแสตมป์'!$C$6:$C$20000,F37,'บันทึกการรับ-จ่ายแสตมป์'!$T$6:$T$20000)</f>
        <v>0</v>
      </c>
      <c r="X37" s="25">
        <f>SUMIF('บันทึกการรับ-จ่ายแสตมป์'!$C$6:$C$20000,G37,'บันทึกการรับ-จ่ายแสตมป์'!$T$6:$T$20000)</f>
        <v>0</v>
      </c>
      <c r="Y37" s="25">
        <f>SUMIF('บันทึกการรับ-จ่ายแสตมป์'!$C$6:$C$20000,H37,'บันทึกการรับ-จ่ายแสตมป์'!$T$6:$T$20000)</f>
        <v>0</v>
      </c>
      <c r="Z37" s="25">
        <f>SUMIF('บันทึกการรับ-จ่ายแสตมป์'!$C$6:$C$20000,I37,'บันทึกการรับ-จ่ายแสตมป์'!$T$6:$T$20000)</f>
        <v>0</v>
      </c>
      <c r="AA37" s="25">
        <f>SUMIF('บันทึกการรับ-จ่ายแสตมป์'!$C$6:$C$20000,J37,'บันทึกการรับ-จ่ายแสตมป์'!$T$6:$T$20000)</f>
        <v>0</v>
      </c>
      <c r="AB37" s="25">
        <f>SUMIF('บันทึกการรับ-จ่ายแสตมป์'!$C$6:$C$20000,K37,'บันทึกการรับ-จ่ายแสตมป์'!$T$6:$T$20000)</f>
        <v>0</v>
      </c>
      <c r="AC37" s="25">
        <f>SUMIF('บันทึกการรับ-จ่ายแสตมป์'!$C$6:$C$20000,L37,'บันทึกการรับ-จ่ายแสตมป์'!$T$6:$T$20000)</f>
        <v>0</v>
      </c>
      <c r="AD37" s="25">
        <f>SUMIF('บันทึกการรับ-จ่ายแสตมป์'!$C$6:$C$20000,M37,'บันทึกการรับ-จ่ายแสตมป์'!$T$6:$T$20000)</f>
        <v>0</v>
      </c>
      <c r="AE37" s="25">
        <f t="shared" ref="AE37:AE48" si="58">SUM(S37:AD37)</f>
        <v>0</v>
      </c>
      <c r="AF37" s="68">
        <f>SUMIF('บันทึกการรับ-จ่ายแสตมป์'!$E35:$E$20000,N37,'บันทึกการรับ-จ่ายแสตมป์'!$V$6:$V$20000)</f>
        <v>0</v>
      </c>
      <c r="AG37" s="25">
        <f t="shared" ref="AG37:AH48" si="59">Q37+AE37</f>
        <v>0</v>
      </c>
      <c r="AH37" s="68">
        <f t="shared" si="59"/>
        <v>0</v>
      </c>
      <c r="AI37" s="25"/>
    </row>
    <row r="38" spans="1:35" ht="24" x14ac:dyDescent="0.55000000000000004">
      <c r="A38" s="7"/>
      <c r="B38" s="24" t="str">
        <f t="shared" si="45"/>
        <v>สาขาที่ 6ตุลาคมจ่าย51.1</v>
      </c>
      <c r="C38" s="24" t="str">
        <f t="shared" si="46"/>
        <v>สาขาที่ 6พฤศจิกายนจ่าย51.1</v>
      </c>
      <c r="D38" s="24" t="str">
        <f t="shared" si="47"/>
        <v>สาขาที่ 6ธันวาคมจ่าย51.1</v>
      </c>
      <c r="E38" s="24" t="str">
        <f t="shared" si="48"/>
        <v>สาขาที่ 6มกราคมจ่าย51.1</v>
      </c>
      <c r="F38" s="24" t="str">
        <f t="shared" si="49"/>
        <v>สาขาที่ 6กุมภาพันธ์จ่าย51.1</v>
      </c>
      <c r="G38" s="24" t="str">
        <f t="shared" si="50"/>
        <v>สาขาที่ 6มีนาคมจ่าย51.1</v>
      </c>
      <c r="H38" s="24" t="str">
        <f t="shared" si="51"/>
        <v>สาขาที่ 6เมษายนจ่าย51.1</v>
      </c>
      <c r="I38" s="24" t="str">
        <f t="shared" si="52"/>
        <v>สาขาที่ 6พฤษภาคมจ่าย51.1</v>
      </c>
      <c r="J38" s="24" t="str">
        <f t="shared" si="53"/>
        <v>สาขาที่ 6มิถุนายนจ่าย51.1</v>
      </c>
      <c r="K38" s="24" t="str">
        <f t="shared" si="54"/>
        <v>สาขาที่ 6กรกฎาคมจ่าย51.1</v>
      </c>
      <c r="L38" s="24" t="str">
        <f t="shared" si="55"/>
        <v>สาขาที่ 6สิงหาคมจ่าย51.1</v>
      </c>
      <c r="M38" s="24" t="str">
        <f t="shared" si="56"/>
        <v>สาขาที่ 6กันยายนจ่าย51.1</v>
      </c>
      <c r="N38" s="24" t="str">
        <f t="shared" si="57"/>
        <v>สาขาที่ 6จ่าย51.1</v>
      </c>
      <c r="O38" s="109">
        <v>51.1</v>
      </c>
      <c r="P38" s="77" t="s">
        <v>456</v>
      </c>
      <c r="Q38" s="28">
        <v>0</v>
      </c>
      <c r="R38" s="116">
        <v>0</v>
      </c>
      <c r="S38" s="25">
        <f>SUMIF('บันทึกการรับ-จ่ายแสตมป์'!$C$6:$C$20000,B38,'บันทึกการรับ-จ่ายแสตมป์'!$T$6:$T$20000)</f>
        <v>0</v>
      </c>
      <c r="T38" s="25">
        <f>SUMIF('บันทึกการรับ-จ่ายแสตมป์'!$C$6:$C$20000,C38,'บันทึกการรับ-จ่ายแสตมป์'!$T$6:$T$20000)</f>
        <v>0</v>
      </c>
      <c r="U38" s="25">
        <f>SUMIF('บันทึกการรับ-จ่ายแสตมป์'!$C$6:$C$20000,D38,'บันทึกการรับ-จ่ายแสตมป์'!$T$6:$T$20000)</f>
        <v>0</v>
      </c>
      <c r="V38" s="25">
        <f>SUMIF('บันทึกการรับ-จ่ายแสตมป์'!$C$6:$C$20000,E38,'บันทึกการรับ-จ่ายแสตมป์'!$T$6:$T$20000)</f>
        <v>0</v>
      </c>
      <c r="W38" s="25">
        <f>SUMIF('บันทึกการรับ-จ่ายแสตมป์'!$C$6:$C$20000,F38,'บันทึกการรับ-จ่ายแสตมป์'!$T$6:$T$20000)</f>
        <v>0</v>
      </c>
      <c r="X38" s="25">
        <f>SUMIF('บันทึกการรับ-จ่ายแสตมป์'!$C$6:$C$20000,G38,'บันทึกการรับ-จ่ายแสตมป์'!$T$6:$T$20000)</f>
        <v>0</v>
      </c>
      <c r="Y38" s="25">
        <f>SUMIF('บันทึกการรับ-จ่ายแสตมป์'!$C$6:$C$20000,H38,'บันทึกการรับ-จ่ายแสตมป์'!$T$6:$T$20000)</f>
        <v>0</v>
      </c>
      <c r="Z38" s="25">
        <f>SUMIF('บันทึกการรับ-จ่ายแสตมป์'!$C$6:$C$20000,I38,'บันทึกการรับ-จ่ายแสตมป์'!$T$6:$T$20000)</f>
        <v>0</v>
      </c>
      <c r="AA38" s="25">
        <f>SUMIF('บันทึกการรับ-จ่ายแสตมป์'!$C$6:$C$20000,J38,'บันทึกการรับ-จ่ายแสตมป์'!$T$6:$T$20000)</f>
        <v>0</v>
      </c>
      <c r="AB38" s="25">
        <f>SUMIF('บันทึกการรับ-จ่ายแสตมป์'!$C$6:$C$20000,K38,'บันทึกการรับ-จ่ายแสตมป์'!$T$6:$T$20000)</f>
        <v>0</v>
      </c>
      <c r="AC38" s="25">
        <f>SUMIF('บันทึกการรับ-จ่ายแสตมป์'!$C$6:$C$20000,L38,'บันทึกการรับ-จ่ายแสตมป์'!$T$6:$T$20000)</f>
        <v>0</v>
      </c>
      <c r="AD38" s="25">
        <f>SUMIF('บันทึกการรับ-จ่ายแสตมป์'!$C$6:$C$20000,M38,'บันทึกการรับ-จ่ายแสตมป์'!$T$6:$T$20000)</f>
        <v>0</v>
      </c>
      <c r="AE38" s="25">
        <f t="shared" si="58"/>
        <v>0</v>
      </c>
      <c r="AF38" s="68">
        <f>SUMIF('บันทึกการรับ-จ่ายแสตมป์'!$E36:$E$20000,N38,'บันทึกการรับ-จ่ายแสตมป์'!$V$6:$V$20000)</f>
        <v>0</v>
      </c>
      <c r="AG38" s="25">
        <f t="shared" si="59"/>
        <v>0</v>
      </c>
      <c r="AH38" s="68">
        <f t="shared" si="59"/>
        <v>0</v>
      </c>
      <c r="AI38" s="25"/>
    </row>
    <row r="39" spans="1:35" ht="24" x14ac:dyDescent="0.55000000000000004">
      <c r="A39" s="7"/>
      <c r="B39" s="24" t="str">
        <f t="shared" si="45"/>
        <v>สาขาที่ 6ตุลาคมจ่าย51.2</v>
      </c>
      <c r="C39" s="24" t="str">
        <f t="shared" si="46"/>
        <v>สาขาที่ 6พฤศจิกายนจ่าย51.2</v>
      </c>
      <c r="D39" s="24" t="str">
        <f t="shared" si="47"/>
        <v>สาขาที่ 6ธันวาคมจ่าย51.2</v>
      </c>
      <c r="E39" s="24" t="str">
        <f t="shared" si="48"/>
        <v>สาขาที่ 6มกราคมจ่าย51.2</v>
      </c>
      <c r="F39" s="24" t="str">
        <f t="shared" si="49"/>
        <v>สาขาที่ 6กุมภาพันธ์จ่าย51.2</v>
      </c>
      <c r="G39" s="24" t="str">
        <f t="shared" si="50"/>
        <v>สาขาที่ 6มีนาคมจ่าย51.2</v>
      </c>
      <c r="H39" s="24" t="str">
        <f t="shared" si="51"/>
        <v>สาขาที่ 6เมษายนจ่าย51.2</v>
      </c>
      <c r="I39" s="24" t="str">
        <f t="shared" si="52"/>
        <v>สาขาที่ 6พฤษภาคมจ่าย51.2</v>
      </c>
      <c r="J39" s="24" t="str">
        <f t="shared" si="53"/>
        <v>สาขาที่ 6มิถุนายนจ่าย51.2</v>
      </c>
      <c r="K39" s="24" t="str">
        <f t="shared" si="54"/>
        <v>สาขาที่ 6กรกฎาคมจ่าย51.2</v>
      </c>
      <c r="L39" s="24" t="str">
        <f t="shared" si="55"/>
        <v>สาขาที่ 6สิงหาคมจ่าย51.2</v>
      </c>
      <c r="M39" s="24" t="str">
        <f t="shared" si="56"/>
        <v>สาขาที่ 6กันยายนจ่าย51.2</v>
      </c>
      <c r="N39" s="24" t="str">
        <f t="shared" si="57"/>
        <v>สาขาที่ 6จ่าย51.2</v>
      </c>
      <c r="O39" s="109">
        <v>51.2</v>
      </c>
      <c r="P39" s="77" t="s">
        <v>457</v>
      </c>
      <c r="Q39" s="28">
        <v>0</v>
      </c>
      <c r="R39" s="116">
        <v>0</v>
      </c>
      <c r="S39" s="25">
        <f>SUMIF('บันทึกการรับ-จ่ายแสตมป์'!$C$6:$C$20000,B39,'บันทึกการรับ-จ่ายแสตมป์'!$T$6:$T$20000)</f>
        <v>0</v>
      </c>
      <c r="T39" s="25">
        <f>SUMIF('บันทึกการรับ-จ่ายแสตมป์'!$C$6:$C$20000,C39,'บันทึกการรับ-จ่ายแสตมป์'!$T$6:$T$20000)</f>
        <v>0</v>
      </c>
      <c r="U39" s="25">
        <f>SUMIF('บันทึกการรับ-จ่ายแสตมป์'!$C$6:$C$20000,D39,'บันทึกการรับ-จ่ายแสตมป์'!$T$6:$T$20000)</f>
        <v>0</v>
      </c>
      <c r="V39" s="25">
        <f>SUMIF('บันทึกการรับ-จ่ายแสตมป์'!$C$6:$C$20000,E39,'บันทึกการรับ-จ่ายแสตมป์'!$T$6:$T$20000)</f>
        <v>0</v>
      </c>
      <c r="W39" s="25">
        <f>SUMIF('บันทึกการรับ-จ่ายแสตมป์'!$C$6:$C$20000,F39,'บันทึกการรับ-จ่ายแสตมป์'!$T$6:$T$20000)</f>
        <v>0</v>
      </c>
      <c r="X39" s="25">
        <f>SUMIF('บันทึกการรับ-จ่ายแสตมป์'!$C$6:$C$20000,G39,'บันทึกการรับ-จ่ายแสตมป์'!$T$6:$T$20000)</f>
        <v>0</v>
      </c>
      <c r="Y39" s="25">
        <f>SUMIF('บันทึกการรับ-จ่ายแสตมป์'!$C$6:$C$20000,H39,'บันทึกการรับ-จ่ายแสตมป์'!$T$6:$T$20000)</f>
        <v>0</v>
      </c>
      <c r="Z39" s="25">
        <f>SUMIF('บันทึกการรับ-จ่ายแสตมป์'!$C$6:$C$20000,I39,'บันทึกการรับ-จ่ายแสตมป์'!$T$6:$T$20000)</f>
        <v>0</v>
      </c>
      <c r="AA39" s="25">
        <f>SUMIF('บันทึกการรับ-จ่ายแสตมป์'!$C$6:$C$20000,J39,'บันทึกการรับ-จ่ายแสตมป์'!$T$6:$T$20000)</f>
        <v>0</v>
      </c>
      <c r="AB39" s="25">
        <f>SUMIF('บันทึกการรับ-จ่ายแสตมป์'!$C$6:$C$20000,K39,'บันทึกการรับ-จ่ายแสตมป์'!$T$6:$T$20000)</f>
        <v>0</v>
      </c>
      <c r="AC39" s="25">
        <f>SUMIF('บันทึกการรับ-จ่ายแสตมป์'!$C$6:$C$20000,L39,'บันทึกการรับ-จ่ายแสตมป์'!$T$6:$T$20000)</f>
        <v>0</v>
      </c>
      <c r="AD39" s="25">
        <f>SUMIF('บันทึกการรับ-จ่ายแสตมป์'!$C$6:$C$20000,M39,'บันทึกการรับ-จ่ายแสตมป์'!$T$6:$T$20000)</f>
        <v>0</v>
      </c>
      <c r="AE39" s="25">
        <f t="shared" si="58"/>
        <v>0</v>
      </c>
      <c r="AF39" s="68">
        <f>SUMIF('บันทึกการรับ-จ่ายแสตมป์'!$E37:$E$20000,N39,'บันทึกการรับ-จ่ายแสตมป์'!$V$6:$V$20000)</f>
        <v>0</v>
      </c>
      <c r="AG39" s="25">
        <f t="shared" si="59"/>
        <v>0</v>
      </c>
      <c r="AH39" s="68">
        <f t="shared" si="59"/>
        <v>0</v>
      </c>
      <c r="AI39" s="25"/>
    </row>
    <row r="40" spans="1:35" ht="24" x14ac:dyDescent="0.55000000000000004">
      <c r="A40" s="7"/>
      <c r="B40" s="24" t="str">
        <f t="shared" si="45"/>
        <v>สาขาที่ 6ตุลาคมจ่าย51</v>
      </c>
      <c r="C40" s="24" t="str">
        <f t="shared" si="46"/>
        <v>สาขาที่ 6พฤศจิกายนจ่าย51</v>
      </c>
      <c r="D40" s="24" t="str">
        <f t="shared" si="47"/>
        <v>สาขาที่ 6ธันวาคมจ่าย51</v>
      </c>
      <c r="E40" s="24" t="str">
        <f t="shared" si="48"/>
        <v>สาขาที่ 6มกราคมจ่าย51</v>
      </c>
      <c r="F40" s="24" t="str">
        <f t="shared" si="49"/>
        <v>สาขาที่ 6กุมภาพันธ์จ่าย51</v>
      </c>
      <c r="G40" s="24" t="str">
        <f t="shared" si="50"/>
        <v>สาขาที่ 6มีนาคมจ่าย51</v>
      </c>
      <c r="H40" s="24" t="str">
        <f t="shared" si="51"/>
        <v>สาขาที่ 6เมษายนจ่าย51</v>
      </c>
      <c r="I40" s="24" t="str">
        <f t="shared" si="52"/>
        <v>สาขาที่ 6พฤษภาคมจ่าย51</v>
      </c>
      <c r="J40" s="24" t="str">
        <f t="shared" si="53"/>
        <v>สาขาที่ 6มิถุนายนจ่าย51</v>
      </c>
      <c r="K40" s="24" t="str">
        <f t="shared" si="54"/>
        <v>สาขาที่ 6กรกฎาคมจ่าย51</v>
      </c>
      <c r="L40" s="24" t="str">
        <f t="shared" si="55"/>
        <v>สาขาที่ 6สิงหาคมจ่าย51</v>
      </c>
      <c r="M40" s="24" t="str">
        <f t="shared" si="56"/>
        <v>สาขาที่ 6กันยายนจ่าย51</v>
      </c>
      <c r="N40" s="24" t="str">
        <f t="shared" si="57"/>
        <v>สาขาที่ 6จ่าย51</v>
      </c>
      <c r="O40" s="109">
        <v>51</v>
      </c>
      <c r="P40" s="77" t="s">
        <v>458</v>
      </c>
      <c r="Q40" s="28">
        <v>0</v>
      </c>
      <c r="R40" s="116">
        <v>0</v>
      </c>
      <c r="S40" s="25">
        <f>SUMIF('บันทึกการรับ-จ่ายแสตมป์'!$C$6:$C$20000,B40,'บันทึกการรับ-จ่ายแสตมป์'!$T$6:$T$20000)</f>
        <v>0</v>
      </c>
      <c r="T40" s="25">
        <f>SUMIF('บันทึกการรับ-จ่ายแสตมป์'!$C$6:$C$20000,C40,'บันทึกการรับ-จ่ายแสตมป์'!$T$6:$T$20000)</f>
        <v>0</v>
      </c>
      <c r="U40" s="25">
        <f>SUMIF('บันทึกการรับ-จ่ายแสตมป์'!$C$6:$C$20000,D40,'บันทึกการรับ-จ่ายแสตมป์'!$T$6:$T$20000)</f>
        <v>0</v>
      </c>
      <c r="V40" s="25">
        <f>SUMIF('บันทึกการรับ-จ่ายแสตมป์'!$C$6:$C$20000,E40,'บันทึกการรับ-จ่ายแสตมป์'!$T$6:$T$20000)</f>
        <v>0</v>
      </c>
      <c r="W40" s="25">
        <f>SUMIF('บันทึกการรับ-จ่ายแสตมป์'!$C$6:$C$20000,F40,'บันทึกการรับ-จ่ายแสตมป์'!$T$6:$T$20000)</f>
        <v>0</v>
      </c>
      <c r="X40" s="25">
        <f>SUMIF('บันทึกการรับ-จ่ายแสตมป์'!$C$6:$C$20000,G40,'บันทึกการรับ-จ่ายแสตมป์'!$T$6:$T$20000)</f>
        <v>0</v>
      </c>
      <c r="Y40" s="25">
        <f>SUMIF('บันทึกการรับ-จ่ายแสตมป์'!$C$6:$C$20000,H40,'บันทึกการรับ-จ่ายแสตมป์'!$T$6:$T$20000)</f>
        <v>0</v>
      </c>
      <c r="Z40" s="25">
        <f>SUMIF('บันทึกการรับ-จ่ายแสตมป์'!$C$6:$C$20000,I40,'บันทึกการรับ-จ่ายแสตมป์'!$T$6:$T$20000)</f>
        <v>0</v>
      </c>
      <c r="AA40" s="25">
        <f>SUMIF('บันทึกการรับ-จ่ายแสตมป์'!$C$6:$C$20000,J40,'บันทึกการรับ-จ่ายแสตมป์'!$T$6:$T$20000)</f>
        <v>0</v>
      </c>
      <c r="AB40" s="25">
        <f>SUMIF('บันทึกการรับ-จ่ายแสตมป์'!$C$6:$C$20000,K40,'บันทึกการรับ-จ่ายแสตมป์'!$T$6:$T$20000)</f>
        <v>0</v>
      </c>
      <c r="AC40" s="25">
        <f>SUMIF('บันทึกการรับ-จ่ายแสตมป์'!$C$6:$C$20000,L40,'บันทึกการรับ-จ่ายแสตมป์'!$T$6:$T$20000)</f>
        <v>0</v>
      </c>
      <c r="AD40" s="25">
        <f>SUMIF('บันทึกการรับ-จ่ายแสตมป์'!$C$6:$C$20000,M40,'บันทึกการรับ-จ่ายแสตมป์'!$T$6:$T$20000)</f>
        <v>0</v>
      </c>
      <c r="AE40" s="25">
        <f t="shared" si="58"/>
        <v>0</v>
      </c>
      <c r="AF40" s="68">
        <f>SUMIF('บันทึกการรับ-จ่ายแสตมป์'!$E38:$E$20000,N40,'บันทึกการรับ-จ่ายแสตมป์'!$V$6:$V$20000)</f>
        <v>0</v>
      </c>
      <c r="AG40" s="25">
        <f t="shared" si="59"/>
        <v>0</v>
      </c>
      <c r="AH40" s="68">
        <f t="shared" si="59"/>
        <v>0</v>
      </c>
      <c r="AI40" s="25"/>
    </row>
    <row r="41" spans="1:35" ht="24" x14ac:dyDescent="0.55000000000000004">
      <c r="A41" s="7"/>
      <c r="B41" s="24" t="str">
        <f t="shared" si="45"/>
        <v>สาขาที่ 6ตุลาคมจ่าย51.1</v>
      </c>
      <c r="C41" s="24" t="str">
        <f t="shared" si="46"/>
        <v>สาขาที่ 6พฤศจิกายนจ่าย51.1</v>
      </c>
      <c r="D41" s="24" t="str">
        <f t="shared" si="47"/>
        <v>สาขาที่ 6ธันวาคมจ่าย51.1</v>
      </c>
      <c r="E41" s="24" t="str">
        <f t="shared" si="48"/>
        <v>สาขาที่ 6มกราคมจ่าย51.1</v>
      </c>
      <c r="F41" s="24" t="str">
        <f t="shared" si="49"/>
        <v>สาขาที่ 6กุมภาพันธ์จ่าย51.1</v>
      </c>
      <c r="G41" s="24" t="str">
        <f t="shared" si="50"/>
        <v>สาขาที่ 6มีนาคมจ่าย51.1</v>
      </c>
      <c r="H41" s="24" t="str">
        <f t="shared" si="51"/>
        <v>สาขาที่ 6เมษายนจ่าย51.1</v>
      </c>
      <c r="I41" s="24" t="str">
        <f t="shared" si="52"/>
        <v>สาขาที่ 6พฤษภาคมจ่าย51.1</v>
      </c>
      <c r="J41" s="24" t="str">
        <f t="shared" si="53"/>
        <v>สาขาที่ 6มิถุนายนจ่าย51.1</v>
      </c>
      <c r="K41" s="24" t="str">
        <f t="shared" si="54"/>
        <v>สาขาที่ 6กรกฎาคมจ่าย51.1</v>
      </c>
      <c r="L41" s="24" t="str">
        <f t="shared" si="55"/>
        <v>สาขาที่ 6สิงหาคมจ่าย51.1</v>
      </c>
      <c r="M41" s="24" t="str">
        <f t="shared" si="56"/>
        <v>สาขาที่ 6กันยายนจ่าย51.1</v>
      </c>
      <c r="N41" s="24" t="str">
        <f t="shared" si="57"/>
        <v>สาขาที่ 6จ่าย51.1</v>
      </c>
      <c r="O41" s="109">
        <v>51.1</v>
      </c>
      <c r="P41" s="77" t="s">
        <v>459</v>
      </c>
      <c r="Q41" s="28">
        <v>0</v>
      </c>
      <c r="R41" s="116">
        <v>0</v>
      </c>
      <c r="S41" s="25">
        <f>SUMIF('บันทึกการรับ-จ่ายแสตมป์'!$C$6:$C$20000,B41,'บันทึกการรับ-จ่ายแสตมป์'!$T$6:$T$20000)</f>
        <v>0</v>
      </c>
      <c r="T41" s="25">
        <f>SUMIF('บันทึกการรับ-จ่ายแสตมป์'!$C$6:$C$20000,C41,'บันทึกการรับ-จ่ายแสตมป์'!$T$6:$T$20000)</f>
        <v>0</v>
      </c>
      <c r="U41" s="25">
        <f>SUMIF('บันทึกการรับ-จ่ายแสตมป์'!$C$6:$C$20000,D41,'บันทึกการรับ-จ่ายแสตมป์'!$T$6:$T$20000)</f>
        <v>0</v>
      </c>
      <c r="V41" s="25">
        <f>SUMIF('บันทึกการรับ-จ่ายแสตมป์'!$C$6:$C$20000,E41,'บันทึกการรับ-จ่ายแสตมป์'!$T$6:$T$20000)</f>
        <v>0</v>
      </c>
      <c r="W41" s="25">
        <f>SUMIF('บันทึกการรับ-จ่ายแสตมป์'!$C$6:$C$20000,F41,'บันทึกการรับ-จ่ายแสตมป์'!$T$6:$T$20000)</f>
        <v>0</v>
      </c>
      <c r="X41" s="25">
        <f>SUMIF('บันทึกการรับ-จ่ายแสตมป์'!$C$6:$C$20000,G41,'บันทึกการรับ-จ่ายแสตมป์'!$T$6:$T$20000)</f>
        <v>0</v>
      </c>
      <c r="Y41" s="25">
        <f>SUMIF('บันทึกการรับ-จ่ายแสตมป์'!$C$6:$C$20000,H41,'บันทึกการรับ-จ่ายแสตมป์'!$T$6:$T$20000)</f>
        <v>0</v>
      </c>
      <c r="Z41" s="25">
        <f>SUMIF('บันทึกการรับ-จ่ายแสตมป์'!$C$6:$C$20000,I41,'บันทึกการรับ-จ่ายแสตมป์'!$T$6:$T$20000)</f>
        <v>0</v>
      </c>
      <c r="AA41" s="25">
        <f>SUMIF('บันทึกการรับ-จ่ายแสตมป์'!$C$6:$C$20000,J41,'บันทึกการรับ-จ่ายแสตมป์'!$T$6:$T$20000)</f>
        <v>0</v>
      </c>
      <c r="AB41" s="25">
        <f>SUMIF('บันทึกการรับ-จ่ายแสตมป์'!$C$6:$C$20000,K41,'บันทึกการรับ-จ่ายแสตมป์'!$T$6:$T$20000)</f>
        <v>0</v>
      </c>
      <c r="AC41" s="25">
        <f>SUMIF('บันทึกการรับ-จ่ายแสตมป์'!$C$6:$C$20000,L41,'บันทึกการรับ-จ่ายแสตมป์'!$T$6:$T$20000)</f>
        <v>0</v>
      </c>
      <c r="AD41" s="25">
        <f>SUMIF('บันทึกการรับ-จ่ายแสตมป์'!$C$6:$C$20000,M41,'บันทึกการรับ-จ่ายแสตมป์'!$T$6:$T$20000)</f>
        <v>0</v>
      </c>
      <c r="AE41" s="25">
        <f t="shared" si="58"/>
        <v>0</v>
      </c>
      <c r="AF41" s="68">
        <f>SUMIF('บันทึกการรับ-จ่ายแสตมป์'!$E39:$E$20000,N41,'บันทึกการรับ-จ่ายแสตมป์'!$V$6:$V$20000)</f>
        <v>0</v>
      </c>
      <c r="AG41" s="25">
        <f t="shared" si="59"/>
        <v>0</v>
      </c>
      <c r="AH41" s="68">
        <f t="shared" si="59"/>
        <v>0</v>
      </c>
      <c r="AI41" s="25"/>
    </row>
    <row r="42" spans="1:35" ht="24" x14ac:dyDescent="0.55000000000000004">
      <c r="A42" s="7"/>
      <c r="B42" s="24" t="str">
        <f t="shared" si="45"/>
        <v>สาขาที่ 6ตุลาคมจ่าย51.2</v>
      </c>
      <c r="C42" s="24" t="str">
        <f t="shared" si="46"/>
        <v>สาขาที่ 6พฤศจิกายนจ่าย51.2</v>
      </c>
      <c r="D42" s="24" t="str">
        <f t="shared" si="47"/>
        <v>สาขาที่ 6ธันวาคมจ่าย51.2</v>
      </c>
      <c r="E42" s="24" t="str">
        <f t="shared" si="48"/>
        <v>สาขาที่ 6มกราคมจ่าย51.2</v>
      </c>
      <c r="F42" s="24" t="str">
        <f t="shared" si="49"/>
        <v>สาขาที่ 6กุมภาพันธ์จ่าย51.2</v>
      </c>
      <c r="G42" s="24" t="str">
        <f t="shared" si="50"/>
        <v>สาขาที่ 6มีนาคมจ่าย51.2</v>
      </c>
      <c r="H42" s="24" t="str">
        <f t="shared" si="51"/>
        <v>สาขาที่ 6เมษายนจ่าย51.2</v>
      </c>
      <c r="I42" s="24" t="str">
        <f t="shared" si="52"/>
        <v>สาขาที่ 6พฤษภาคมจ่าย51.2</v>
      </c>
      <c r="J42" s="24" t="str">
        <f t="shared" si="53"/>
        <v>สาขาที่ 6มิถุนายนจ่าย51.2</v>
      </c>
      <c r="K42" s="24" t="str">
        <f t="shared" si="54"/>
        <v>สาขาที่ 6กรกฎาคมจ่าย51.2</v>
      </c>
      <c r="L42" s="24" t="str">
        <f t="shared" si="55"/>
        <v>สาขาที่ 6สิงหาคมจ่าย51.2</v>
      </c>
      <c r="M42" s="24" t="str">
        <f t="shared" si="56"/>
        <v>สาขาที่ 6กันยายนจ่าย51.2</v>
      </c>
      <c r="N42" s="24" t="str">
        <f t="shared" si="57"/>
        <v>สาขาที่ 6จ่าย51.2</v>
      </c>
      <c r="O42" s="109">
        <v>51.2</v>
      </c>
      <c r="P42" s="77" t="s">
        <v>460</v>
      </c>
      <c r="Q42" s="28">
        <v>0</v>
      </c>
      <c r="R42" s="116">
        <v>0</v>
      </c>
      <c r="S42" s="25">
        <f>SUMIF('บันทึกการรับ-จ่ายแสตมป์'!$C$6:$C$20000,B42,'บันทึกการรับ-จ่ายแสตมป์'!$T$6:$T$20000)</f>
        <v>0</v>
      </c>
      <c r="T42" s="25">
        <f>SUMIF('บันทึกการรับ-จ่ายแสตมป์'!$C$6:$C$20000,C42,'บันทึกการรับ-จ่ายแสตมป์'!$T$6:$T$20000)</f>
        <v>0</v>
      </c>
      <c r="U42" s="25">
        <f>SUMIF('บันทึกการรับ-จ่ายแสตมป์'!$C$6:$C$20000,D42,'บันทึกการรับ-จ่ายแสตมป์'!$T$6:$T$20000)</f>
        <v>0</v>
      </c>
      <c r="V42" s="25">
        <f>SUMIF('บันทึกการรับ-จ่ายแสตมป์'!$C$6:$C$20000,E42,'บันทึกการรับ-จ่ายแสตมป์'!$T$6:$T$20000)</f>
        <v>0</v>
      </c>
      <c r="W42" s="25">
        <f>SUMIF('บันทึกการรับ-จ่ายแสตมป์'!$C$6:$C$20000,F42,'บันทึกการรับ-จ่ายแสตมป์'!$T$6:$T$20000)</f>
        <v>0</v>
      </c>
      <c r="X42" s="25">
        <f>SUMIF('บันทึกการรับ-จ่ายแสตมป์'!$C$6:$C$20000,G42,'บันทึกการรับ-จ่ายแสตมป์'!$T$6:$T$20000)</f>
        <v>0</v>
      </c>
      <c r="Y42" s="25">
        <f>SUMIF('บันทึกการรับ-จ่ายแสตมป์'!$C$6:$C$20000,H42,'บันทึกการรับ-จ่ายแสตมป์'!$T$6:$T$20000)</f>
        <v>0</v>
      </c>
      <c r="Z42" s="25">
        <f>SUMIF('บันทึกการรับ-จ่ายแสตมป์'!$C$6:$C$20000,I42,'บันทึกการรับ-จ่ายแสตมป์'!$T$6:$T$20000)</f>
        <v>0</v>
      </c>
      <c r="AA42" s="25">
        <f>SUMIF('บันทึกการรับ-จ่ายแสตมป์'!$C$6:$C$20000,J42,'บันทึกการรับ-จ่ายแสตมป์'!$T$6:$T$20000)</f>
        <v>0</v>
      </c>
      <c r="AB42" s="25">
        <f>SUMIF('บันทึกการรับ-จ่ายแสตมป์'!$C$6:$C$20000,K42,'บันทึกการรับ-จ่ายแสตมป์'!$T$6:$T$20000)</f>
        <v>0</v>
      </c>
      <c r="AC42" s="25">
        <f>SUMIF('บันทึกการรับ-จ่ายแสตมป์'!$C$6:$C$20000,L42,'บันทึกการรับ-จ่ายแสตมป์'!$T$6:$T$20000)</f>
        <v>0</v>
      </c>
      <c r="AD42" s="25">
        <f>SUMIF('บันทึกการรับ-จ่ายแสตมป์'!$C$6:$C$20000,M42,'บันทึกการรับ-จ่ายแสตมป์'!$T$6:$T$20000)</f>
        <v>0</v>
      </c>
      <c r="AE42" s="25">
        <f t="shared" si="58"/>
        <v>0</v>
      </c>
      <c r="AF42" s="68">
        <f>SUMIF('บันทึกการรับ-จ่ายแสตมป์'!$E40:$E$20000,N42,'บันทึกการรับ-จ่ายแสตมป์'!$V$6:$V$20000)</f>
        <v>0</v>
      </c>
      <c r="AG42" s="25">
        <f t="shared" si="59"/>
        <v>0</v>
      </c>
      <c r="AH42" s="68">
        <f t="shared" si="59"/>
        <v>0</v>
      </c>
      <c r="AI42" s="25"/>
    </row>
    <row r="43" spans="1:35" ht="24" x14ac:dyDescent="0.55000000000000004">
      <c r="A43" s="7"/>
      <c r="B43" s="24" t="str">
        <f t="shared" si="45"/>
        <v>สาขาที่ 6ตุลาคมจ่าย51</v>
      </c>
      <c r="C43" s="24" t="str">
        <f t="shared" si="46"/>
        <v>สาขาที่ 6พฤศจิกายนจ่าย51</v>
      </c>
      <c r="D43" s="24" t="str">
        <f t="shared" si="47"/>
        <v>สาขาที่ 6ธันวาคมจ่าย51</v>
      </c>
      <c r="E43" s="24" t="str">
        <f t="shared" si="48"/>
        <v>สาขาที่ 6มกราคมจ่าย51</v>
      </c>
      <c r="F43" s="24" t="str">
        <f t="shared" si="49"/>
        <v>สาขาที่ 6กุมภาพันธ์จ่าย51</v>
      </c>
      <c r="G43" s="24" t="str">
        <f t="shared" si="50"/>
        <v>สาขาที่ 6มีนาคมจ่าย51</v>
      </c>
      <c r="H43" s="24" t="str">
        <f t="shared" si="51"/>
        <v>สาขาที่ 6เมษายนจ่าย51</v>
      </c>
      <c r="I43" s="24" t="str">
        <f t="shared" si="52"/>
        <v>สาขาที่ 6พฤษภาคมจ่าย51</v>
      </c>
      <c r="J43" s="24" t="str">
        <f t="shared" si="53"/>
        <v>สาขาที่ 6มิถุนายนจ่าย51</v>
      </c>
      <c r="K43" s="24" t="str">
        <f t="shared" si="54"/>
        <v>สาขาที่ 6กรกฎาคมจ่าย51</v>
      </c>
      <c r="L43" s="24" t="str">
        <f t="shared" si="55"/>
        <v>สาขาที่ 6สิงหาคมจ่าย51</v>
      </c>
      <c r="M43" s="24" t="str">
        <f t="shared" si="56"/>
        <v>สาขาที่ 6กันยายนจ่าย51</v>
      </c>
      <c r="N43" s="24" t="str">
        <f t="shared" si="57"/>
        <v>สาขาที่ 6จ่าย51</v>
      </c>
      <c r="O43" s="109">
        <v>51</v>
      </c>
      <c r="P43" s="77" t="s">
        <v>461</v>
      </c>
      <c r="Q43" s="28">
        <v>0</v>
      </c>
      <c r="R43" s="116">
        <v>0</v>
      </c>
      <c r="S43" s="25">
        <f>SUMIF('บันทึกการรับ-จ่ายแสตมป์'!$C$6:$C$20000,B43,'บันทึกการรับ-จ่ายแสตมป์'!$T$6:$T$20000)</f>
        <v>0</v>
      </c>
      <c r="T43" s="25">
        <f>SUMIF('บันทึกการรับ-จ่ายแสตมป์'!$C$6:$C$20000,C43,'บันทึกการรับ-จ่ายแสตมป์'!$T$6:$T$20000)</f>
        <v>0</v>
      </c>
      <c r="U43" s="25">
        <f>SUMIF('บันทึกการรับ-จ่ายแสตมป์'!$C$6:$C$20000,D43,'บันทึกการรับ-จ่ายแสตมป์'!$T$6:$T$20000)</f>
        <v>0</v>
      </c>
      <c r="V43" s="25">
        <f>SUMIF('บันทึกการรับ-จ่ายแสตมป์'!$C$6:$C$20000,E43,'บันทึกการรับ-จ่ายแสตมป์'!$T$6:$T$20000)</f>
        <v>0</v>
      </c>
      <c r="W43" s="25">
        <f>SUMIF('บันทึกการรับ-จ่ายแสตมป์'!$C$6:$C$20000,F43,'บันทึกการรับ-จ่ายแสตมป์'!$T$6:$T$20000)</f>
        <v>0</v>
      </c>
      <c r="X43" s="25">
        <f>SUMIF('บันทึกการรับ-จ่ายแสตมป์'!$C$6:$C$20000,G43,'บันทึกการรับ-จ่ายแสตมป์'!$T$6:$T$20000)</f>
        <v>0</v>
      </c>
      <c r="Y43" s="25">
        <f>SUMIF('บันทึกการรับ-จ่ายแสตมป์'!$C$6:$C$20000,H43,'บันทึกการรับ-จ่ายแสตมป์'!$T$6:$T$20000)</f>
        <v>0</v>
      </c>
      <c r="Z43" s="25">
        <f>SUMIF('บันทึกการรับ-จ่ายแสตมป์'!$C$6:$C$20000,I43,'บันทึกการรับ-จ่ายแสตมป์'!$T$6:$T$20000)</f>
        <v>0</v>
      </c>
      <c r="AA43" s="25">
        <f>SUMIF('บันทึกการรับ-จ่ายแสตมป์'!$C$6:$C$20000,J43,'บันทึกการรับ-จ่ายแสตมป์'!$T$6:$T$20000)</f>
        <v>0</v>
      </c>
      <c r="AB43" s="25">
        <f>SUMIF('บันทึกการรับ-จ่ายแสตมป์'!$C$6:$C$20000,K43,'บันทึกการรับ-จ่ายแสตมป์'!$T$6:$T$20000)</f>
        <v>0</v>
      </c>
      <c r="AC43" s="25">
        <f>SUMIF('บันทึกการรับ-จ่ายแสตมป์'!$C$6:$C$20000,L43,'บันทึกการรับ-จ่ายแสตมป์'!$T$6:$T$20000)</f>
        <v>0</v>
      </c>
      <c r="AD43" s="25">
        <f>SUMIF('บันทึกการรับ-จ่ายแสตมป์'!$C$6:$C$20000,M43,'บันทึกการรับ-จ่ายแสตมป์'!$T$6:$T$20000)</f>
        <v>0</v>
      </c>
      <c r="AE43" s="25">
        <f t="shared" si="58"/>
        <v>0</v>
      </c>
      <c r="AF43" s="68">
        <f>SUMIF('บันทึกการรับ-จ่ายแสตมป์'!$E41:$E$20000,N43,'บันทึกการรับ-จ่ายแสตมป์'!$V$6:$V$20000)</f>
        <v>0</v>
      </c>
      <c r="AG43" s="25">
        <f t="shared" si="59"/>
        <v>0</v>
      </c>
      <c r="AH43" s="68">
        <f t="shared" si="59"/>
        <v>0</v>
      </c>
      <c r="AI43" s="25"/>
    </row>
    <row r="44" spans="1:35" ht="24" x14ac:dyDescent="0.55000000000000004">
      <c r="A44" s="7"/>
      <c r="B44" s="24" t="str">
        <f t="shared" si="45"/>
        <v>สาขาที่ 6ตุลาคมจ่าย51.1</v>
      </c>
      <c r="C44" s="24" t="str">
        <f t="shared" si="46"/>
        <v>สาขาที่ 6พฤศจิกายนจ่าย51.1</v>
      </c>
      <c r="D44" s="24" t="str">
        <f t="shared" si="47"/>
        <v>สาขาที่ 6ธันวาคมจ่าย51.1</v>
      </c>
      <c r="E44" s="24" t="str">
        <f t="shared" si="48"/>
        <v>สาขาที่ 6มกราคมจ่าย51.1</v>
      </c>
      <c r="F44" s="24" t="str">
        <f t="shared" si="49"/>
        <v>สาขาที่ 6กุมภาพันธ์จ่าย51.1</v>
      </c>
      <c r="G44" s="24" t="str">
        <f t="shared" si="50"/>
        <v>สาขาที่ 6มีนาคมจ่าย51.1</v>
      </c>
      <c r="H44" s="24" t="str">
        <f t="shared" si="51"/>
        <v>สาขาที่ 6เมษายนจ่าย51.1</v>
      </c>
      <c r="I44" s="24" t="str">
        <f t="shared" si="52"/>
        <v>สาขาที่ 6พฤษภาคมจ่าย51.1</v>
      </c>
      <c r="J44" s="24" t="str">
        <f t="shared" si="53"/>
        <v>สาขาที่ 6มิถุนายนจ่าย51.1</v>
      </c>
      <c r="K44" s="24" t="str">
        <f t="shared" si="54"/>
        <v>สาขาที่ 6กรกฎาคมจ่าย51.1</v>
      </c>
      <c r="L44" s="24" t="str">
        <f t="shared" si="55"/>
        <v>สาขาที่ 6สิงหาคมจ่าย51.1</v>
      </c>
      <c r="M44" s="24" t="str">
        <f t="shared" si="56"/>
        <v>สาขาที่ 6กันยายนจ่าย51.1</v>
      </c>
      <c r="N44" s="24" t="str">
        <f t="shared" si="57"/>
        <v>สาขาที่ 6จ่าย51.1</v>
      </c>
      <c r="O44" s="109">
        <v>51.1</v>
      </c>
      <c r="P44" s="77" t="s">
        <v>462</v>
      </c>
      <c r="Q44" s="28">
        <v>0</v>
      </c>
      <c r="R44" s="116">
        <v>0</v>
      </c>
      <c r="S44" s="25">
        <f>SUMIF('บันทึกการรับ-จ่ายแสตมป์'!$C$6:$C$20000,B44,'บันทึกการรับ-จ่ายแสตมป์'!$T$6:$T$20000)</f>
        <v>0</v>
      </c>
      <c r="T44" s="25">
        <f>SUMIF('บันทึกการรับ-จ่ายแสตมป์'!$C$6:$C$20000,C44,'บันทึกการรับ-จ่ายแสตมป์'!$T$6:$T$20000)</f>
        <v>0</v>
      </c>
      <c r="U44" s="25">
        <f>SUMIF('บันทึกการรับ-จ่ายแสตมป์'!$C$6:$C$20000,D44,'บันทึกการรับ-จ่ายแสตมป์'!$T$6:$T$20000)</f>
        <v>0</v>
      </c>
      <c r="V44" s="25">
        <f>SUMIF('บันทึกการรับ-จ่ายแสตมป์'!$C$6:$C$20000,E44,'บันทึกการรับ-จ่ายแสตมป์'!$T$6:$T$20000)</f>
        <v>0</v>
      </c>
      <c r="W44" s="25">
        <f>SUMIF('บันทึกการรับ-จ่ายแสตมป์'!$C$6:$C$20000,F44,'บันทึกการรับ-จ่ายแสตมป์'!$T$6:$T$20000)</f>
        <v>0</v>
      </c>
      <c r="X44" s="25">
        <f>SUMIF('บันทึกการรับ-จ่ายแสตมป์'!$C$6:$C$20000,G44,'บันทึกการรับ-จ่ายแสตมป์'!$T$6:$T$20000)</f>
        <v>0</v>
      </c>
      <c r="Y44" s="25">
        <f>SUMIF('บันทึกการรับ-จ่ายแสตมป์'!$C$6:$C$20000,H44,'บันทึกการรับ-จ่ายแสตมป์'!$T$6:$T$20000)</f>
        <v>0</v>
      </c>
      <c r="Z44" s="25">
        <f>SUMIF('บันทึกการรับ-จ่ายแสตมป์'!$C$6:$C$20000,I44,'บันทึกการรับ-จ่ายแสตมป์'!$T$6:$T$20000)</f>
        <v>0</v>
      </c>
      <c r="AA44" s="25">
        <f>SUMIF('บันทึกการรับ-จ่ายแสตมป์'!$C$6:$C$20000,J44,'บันทึกการรับ-จ่ายแสตมป์'!$T$6:$T$20000)</f>
        <v>0</v>
      </c>
      <c r="AB44" s="25">
        <f>SUMIF('บันทึกการรับ-จ่ายแสตมป์'!$C$6:$C$20000,K44,'บันทึกการรับ-จ่ายแสตมป์'!$T$6:$T$20000)</f>
        <v>0</v>
      </c>
      <c r="AC44" s="25">
        <f>SUMIF('บันทึกการรับ-จ่ายแสตมป์'!$C$6:$C$20000,L44,'บันทึกการรับ-จ่ายแสตมป์'!$T$6:$T$20000)</f>
        <v>0</v>
      </c>
      <c r="AD44" s="25">
        <f>SUMIF('บันทึกการรับ-จ่ายแสตมป์'!$C$6:$C$20000,M44,'บันทึกการรับ-จ่ายแสตมป์'!$T$6:$T$20000)</f>
        <v>0</v>
      </c>
      <c r="AE44" s="25">
        <f t="shared" si="58"/>
        <v>0</v>
      </c>
      <c r="AF44" s="68">
        <f>SUMIF('บันทึกการรับ-จ่ายแสตมป์'!$E42:$E$20000,N44,'บันทึกการรับ-จ่ายแสตมป์'!$V$6:$V$20000)</f>
        <v>0</v>
      </c>
      <c r="AG44" s="25">
        <f t="shared" si="59"/>
        <v>0</v>
      </c>
      <c r="AH44" s="68">
        <f t="shared" si="59"/>
        <v>0</v>
      </c>
      <c r="AI44" s="25"/>
    </row>
    <row r="45" spans="1:35" ht="24" x14ac:dyDescent="0.55000000000000004">
      <c r="A45" s="7"/>
      <c r="B45" s="24" t="str">
        <f t="shared" si="45"/>
        <v>สาขาที่ 6ตุลาคมจ่าย51.2</v>
      </c>
      <c r="C45" s="24" t="str">
        <f t="shared" si="46"/>
        <v>สาขาที่ 6พฤศจิกายนจ่าย51.2</v>
      </c>
      <c r="D45" s="24" t="str">
        <f t="shared" si="47"/>
        <v>สาขาที่ 6ธันวาคมจ่าย51.2</v>
      </c>
      <c r="E45" s="24" t="str">
        <f t="shared" si="48"/>
        <v>สาขาที่ 6มกราคมจ่าย51.2</v>
      </c>
      <c r="F45" s="24" t="str">
        <f t="shared" si="49"/>
        <v>สาขาที่ 6กุมภาพันธ์จ่าย51.2</v>
      </c>
      <c r="G45" s="24" t="str">
        <f t="shared" si="50"/>
        <v>สาขาที่ 6มีนาคมจ่าย51.2</v>
      </c>
      <c r="H45" s="24" t="str">
        <f t="shared" si="51"/>
        <v>สาขาที่ 6เมษายนจ่าย51.2</v>
      </c>
      <c r="I45" s="24" t="str">
        <f t="shared" si="52"/>
        <v>สาขาที่ 6พฤษภาคมจ่าย51.2</v>
      </c>
      <c r="J45" s="24" t="str">
        <f t="shared" si="53"/>
        <v>สาขาที่ 6มิถุนายนจ่าย51.2</v>
      </c>
      <c r="K45" s="24" t="str">
        <f t="shared" si="54"/>
        <v>สาขาที่ 6กรกฎาคมจ่าย51.2</v>
      </c>
      <c r="L45" s="24" t="str">
        <f t="shared" si="55"/>
        <v>สาขาที่ 6สิงหาคมจ่าย51.2</v>
      </c>
      <c r="M45" s="24" t="str">
        <f t="shared" si="56"/>
        <v>สาขาที่ 6กันยายนจ่าย51.2</v>
      </c>
      <c r="N45" s="24" t="str">
        <f t="shared" si="57"/>
        <v>สาขาที่ 6จ่าย51.2</v>
      </c>
      <c r="O45" s="109">
        <v>51.2</v>
      </c>
      <c r="P45" s="77" t="s">
        <v>463</v>
      </c>
      <c r="Q45" s="28">
        <v>0</v>
      </c>
      <c r="R45" s="116">
        <v>0</v>
      </c>
      <c r="S45" s="25">
        <f>SUMIF('บันทึกการรับ-จ่ายแสตมป์'!$C$6:$C$20000,B45,'บันทึกการรับ-จ่ายแสตมป์'!$T$6:$T$20000)</f>
        <v>0</v>
      </c>
      <c r="T45" s="25">
        <f>SUMIF('บันทึกการรับ-จ่ายแสตมป์'!$C$6:$C$20000,C45,'บันทึกการรับ-จ่ายแสตมป์'!$T$6:$T$20000)</f>
        <v>0</v>
      </c>
      <c r="U45" s="25">
        <f>SUMIF('บันทึกการรับ-จ่ายแสตมป์'!$C$6:$C$20000,D45,'บันทึกการรับ-จ่ายแสตมป์'!$T$6:$T$20000)</f>
        <v>0</v>
      </c>
      <c r="V45" s="25">
        <f>SUMIF('บันทึกการรับ-จ่ายแสตมป์'!$C$6:$C$20000,E45,'บันทึกการรับ-จ่ายแสตมป์'!$T$6:$T$20000)</f>
        <v>0</v>
      </c>
      <c r="W45" s="25">
        <f>SUMIF('บันทึกการรับ-จ่ายแสตมป์'!$C$6:$C$20000,F45,'บันทึกการรับ-จ่ายแสตมป์'!$T$6:$T$20000)</f>
        <v>0</v>
      </c>
      <c r="X45" s="25">
        <f>SUMIF('บันทึกการรับ-จ่ายแสตมป์'!$C$6:$C$20000,G45,'บันทึกการรับ-จ่ายแสตมป์'!$T$6:$T$20000)</f>
        <v>0</v>
      </c>
      <c r="Y45" s="25">
        <f>SUMIF('บันทึกการรับ-จ่ายแสตมป์'!$C$6:$C$20000,H45,'บันทึกการรับ-จ่ายแสตมป์'!$T$6:$T$20000)</f>
        <v>0</v>
      </c>
      <c r="Z45" s="25">
        <f>SUMIF('บันทึกการรับ-จ่ายแสตมป์'!$C$6:$C$20000,I45,'บันทึกการรับ-จ่ายแสตมป์'!$T$6:$T$20000)</f>
        <v>0</v>
      </c>
      <c r="AA45" s="25">
        <f>SUMIF('บันทึกการรับ-จ่ายแสตมป์'!$C$6:$C$20000,J45,'บันทึกการรับ-จ่ายแสตมป์'!$T$6:$T$20000)</f>
        <v>0</v>
      </c>
      <c r="AB45" s="25">
        <f>SUMIF('บันทึกการรับ-จ่ายแสตมป์'!$C$6:$C$20000,K45,'บันทึกการรับ-จ่ายแสตมป์'!$T$6:$T$20000)</f>
        <v>0</v>
      </c>
      <c r="AC45" s="25">
        <f>SUMIF('บันทึกการรับ-จ่ายแสตมป์'!$C$6:$C$20000,L45,'บันทึกการรับ-จ่ายแสตมป์'!$T$6:$T$20000)</f>
        <v>0</v>
      </c>
      <c r="AD45" s="25">
        <f>SUMIF('บันทึกการรับ-จ่ายแสตมป์'!$C$6:$C$20000,M45,'บันทึกการรับ-จ่ายแสตมป์'!$T$6:$T$20000)</f>
        <v>0</v>
      </c>
      <c r="AE45" s="25">
        <f t="shared" si="58"/>
        <v>0</v>
      </c>
      <c r="AF45" s="68">
        <f>SUMIF('บันทึกการรับ-จ่ายแสตมป์'!$E43:$E$20000,N45,'บันทึกการรับ-จ่ายแสตมป์'!$V$6:$V$20000)</f>
        <v>0</v>
      </c>
      <c r="AG45" s="25">
        <f t="shared" si="59"/>
        <v>0</v>
      </c>
      <c r="AH45" s="68">
        <f t="shared" si="59"/>
        <v>0</v>
      </c>
      <c r="AI45" s="25"/>
    </row>
    <row r="46" spans="1:35" ht="24" x14ac:dyDescent="0.55000000000000004">
      <c r="A46" s="7"/>
      <c r="B46" s="24" t="str">
        <f t="shared" si="45"/>
        <v>สาขาที่ 6ตุลาคมจ่าย51</v>
      </c>
      <c r="C46" s="24" t="str">
        <f t="shared" si="46"/>
        <v>สาขาที่ 6พฤศจิกายนจ่าย51</v>
      </c>
      <c r="D46" s="24" t="str">
        <f t="shared" si="47"/>
        <v>สาขาที่ 6ธันวาคมจ่าย51</v>
      </c>
      <c r="E46" s="24" t="str">
        <f t="shared" si="48"/>
        <v>สาขาที่ 6มกราคมจ่าย51</v>
      </c>
      <c r="F46" s="24" t="str">
        <f t="shared" si="49"/>
        <v>สาขาที่ 6กุมภาพันธ์จ่าย51</v>
      </c>
      <c r="G46" s="24" t="str">
        <f t="shared" si="50"/>
        <v>สาขาที่ 6มีนาคมจ่าย51</v>
      </c>
      <c r="H46" s="24" t="str">
        <f t="shared" si="51"/>
        <v>สาขาที่ 6เมษายนจ่าย51</v>
      </c>
      <c r="I46" s="24" t="str">
        <f t="shared" si="52"/>
        <v>สาขาที่ 6พฤษภาคมจ่าย51</v>
      </c>
      <c r="J46" s="24" t="str">
        <f t="shared" si="53"/>
        <v>สาขาที่ 6มิถุนายนจ่าย51</v>
      </c>
      <c r="K46" s="24" t="str">
        <f t="shared" si="54"/>
        <v>สาขาที่ 6กรกฎาคมจ่าย51</v>
      </c>
      <c r="L46" s="24" t="str">
        <f t="shared" si="55"/>
        <v>สาขาที่ 6สิงหาคมจ่าย51</v>
      </c>
      <c r="M46" s="24" t="str">
        <f t="shared" si="56"/>
        <v>สาขาที่ 6กันยายนจ่าย51</v>
      </c>
      <c r="N46" s="24" t="str">
        <f t="shared" si="57"/>
        <v>สาขาที่ 6จ่าย51</v>
      </c>
      <c r="O46" s="109">
        <v>51</v>
      </c>
      <c r="P46" s="77" t="s">
        <v>464</v>
      </c>
      <c r="Q46" s="28">
        <v>0</v>
      </c>
      <c r="R46" s="116">
        <v>0</v>
      </c>
      <c r="S46" s="25">
        <f>SUMIF('บันทึกการรับ-จ่ายแสตมป์'!$C$6:$C$20000,B46,'บันทึกการรับ-จ่ายแสตมป์'!$T$6:$T$20000)</f>
        <v>0</v>
      </c>
      <c r="T46" s="25">
        <f>SUMIF('บันทึกการรับ-จ่ายแสตมป์'!$C$6:$C$20000,C46,'บันทึกการรับ-จ่ายแสตมป์'!$T$6:$T$20000)</f>
        <v>0</v>
      </c>
      <c r="U46" s="25">
        <f>SUMIF('บันทึกการรับ-จ่ายแสตมป์'!$C$6:$C$20000,D46,'บันทึกการรับ-จ่ายแสตมป์'!$T$6:$T$20000)</f>
        <v>0</v>
      </c>
      <c r="V46" s="25">
        <f>SUMIF('บันทึกการรับ-จ่ายแสตมป์'!$C$6:$C$20000,E46,'บันทึกการรับ-จ่ายแสตมป์'!$T$6:$T$20000)</f>
        <v>0</v>
      </c>
      <c r="W46" s="25">
        <f>SUMIF('บันทึกการรับ-จ่ายแสตมป์'!$C$6:$C$20000,F46,'บันทึกการรับ-จ่ายแสตมป์'!$T$6:$T$20000)</f>
        <v>0</v>
      </c>
      <c r="X46" s="25">
        <f>SUMIF('บันทึกการรับ-จ่ายแสตมป์'!$C$6:$C$20000,G46,'บันทึกการรับ-จ่ายแสตมป์'!$T$6:$T$20000)</f>
        <v>0</v>
      </c>
      <c r="Y46" s="25">
        <f>SUMIF('บันทึกการรับ-จ่ายแสตมป์'!$C$6:$C$20000,H46,'บันทึกการรับ-จ่ายแสตมป์'!$T$6:$T$20000)</f>
        <v>0</v>
      </c>
      <c r="Z46" s="25">
        <f>SUMIF('บันทึกการรับ-จ่ายแสตมป์'!$C$6:$C$20000,I46,'บันทึกการรับ-จ่ายแสตมป์'!$T$6:$T$20000)</f>
        <v>0</v>
      </c>
      <c r="AA46" s="25">
        <f>SUMIF('บันทึกการรับ-จ่ายแสตมป์'!$C$6:$C$20000,J46,'บันทึกการรับ-จ่ายแสตมป์'!$T$6:$T$20000)</f>
        <v>0</v>
      </c>
      <c r="AB46" s="25">
        <f>SUMIF('บันทึกการรับ-จ่ายแสตมป์'!$C$6:$C$20000,K46,'บันทึกการรับ-จ่ายแสตมป์'!$T$6:$T$20000)</f>
        <v>0</v>
      </c>
      <c r="AC46" s="25">
        <f>SUMIF('บันทึกการรับ-จ่ายแสตมป์'!$C$6:$C$20000,L46,'บันทึกการรับ-จ่ายแสตมป์'!$T$6:$T$20000)</f>
        <v>0</v>
      </c>
      <c r="AD46" s="25">
        <f>SUMIF('บันทึกการรับ-จ่ายแสตมป์'!$C$6:$C$20000,M46,'บันทึกการรับ-จ่ายแสตมป์'!$T$6:$T$20000)</f>
        <v>0</v>
      </c>
      <c r="AE46" s="25">
        <f t="shared" si="58"/>
        <v>0</v>
      </c>
      <c r="AF46" s="68">
        <f>SUMIF('บันทึกการรับ-จ่ายแสตมป์'!$E44:$E$20000,N46,'บันทึกการรับ-จ่ายแสตมป์'!$V$6:$V$20000)</f>
        <v>0</v>
      </c>
      <c r="AG46" s="25">
        <f t="shared" si="59"/>
        <v>0</v>
      </c>
      <c r="AH46" s="68">
        <f t="shared" si="59"/>
        <v>0</v>
      </c>
      <c r="AI46" s="25"/>
    </row>
    <row r="47" spans="1:35" ht="24" x14ac:dyDescent="0.55000000000000004">
      <c r="A47" s="7"/>
      <c r="B47" s="24" t="str">
        <f t="shared" si="45"/>
        <v>สาขาที่ 6ตุลาคมจ่าย51.1</v>
      </c>
      <c r="C47" s="24" t="str">
        <f t="shared" si="46"/>
        <v>สาขาที่ 6พฤศจิกายนจ่าย51.1</v>
      </c>
      <c r="D47" s="24" t="str">
        <f t="shared" si="47"/>
        <v>สาขาที่ 6ธันวาคมจ่าย51.1</v>
      </c>
      <c r="E47" s="24" t="str">
        <f t="shared" si="48"/>
        <v>สาขาที่ 6มกราคมจ่าย51.1</v>
      </c>
      <c r="F47" s="24" t="str">
        <f t="shared" si="49"/>
        <v>สาขาที่ 6กุมภาพันธ์จ่าย51.1</v>
      </c>
      <c r="G47" s="24" t="str">
        <f t="shared" si="50"/>
        <v>สาขาที่ 6มีนาคมจ่าย51.1</v>
      </c>
      <c r="H47" s="24" t="str">
        <f t="shared" si="51"/>
        <v>สาขาที่ 6เมษายนจ่าย51.1</v>
      </c>
      <c r="I47" s="24" t="str">
        <f t="shared" si="52"/>
        <v>สาขาที่ 6พฤษภาคมจ่าย51.1</v>
      </c>
      <c r="J47" s="24" t="str">
        <f t="shared" si="53"/>
        <v>สาขาที่ 6มิถุนายนจ่าย51.1</v>
      </c>
      <c r="K47" s="24" t="str">
        <f t="shared" si="54"/>
        <v>สาขาที่ 6กรกฎาคมจ่าย51.1</v>
      </c>
      <c r="L47" s="24" t="str">
        <f t="shared" si="55"/>
        <v>สาขาที่ 6สิงหาคมจ่าย51.1</v>
      </c>
      <c r="M47" s="24" t="str">
        <f t="shared" si="56"/>
        <v>สาขาที่ 6กันยายนจ่าย51.1</v>
      </c>
      <c r="N47" s="24" t="str">
        <f t="shared" si="57"/>
        <v>สาขาที่ 6จ่าย51.1</v>
      </c>
      <c r="O47" s="109">
        <v>51.1</v>
      </c>
      <c r="P47" s="77" t="s">
        <v>465</v>
      </c>
      <c r="Q47" s="28">
        <v>0</v>
      </c>
      <c r="R47" s="116">
        <v>0</v>
      </c>
      <c r="S47" s="25">
        <f>SUMIF('บันทึกการรับ-จ่ายแสตมป์'!$C$6:$C$20000,B47,'บันทึกการรับ-จ่ายแสตมป์'!$T$6:$T$20000)</f>
        <v>0</v>
      </c>
      <c r="T47" s="25">
        <f>SUMIF('บันทึกการรับ-จ่ายแสตมป์'!$C$6:$C$20000,C47,'บันทึกการรับ-จ่ายแสตมป์'!$T$6:$T$20000)</f>
        <v>0</v>
      </c>
      <c r="U47" s="25">
        <f>SUMIF('บันทึกการรับ-จ่ายแสตมป์'!$C$6:$C$20000,D47,'บันทึกการรับ-จ่ายแสตมป์'!$T$6:$T$20000)</f>
        <v>0</v>
      </c>
      <c r="V47" s="25">
        <f>SUMIF('บันทึกการรับ-จ่ายแสตมป์'!$C$6:$C$20000,E47,'บันทึกการรับ-จ่ายแสตมป์'!$T$6:$T$20000)</f>
        <v>0</v>
      </c>
      <c r="W47" s="25">
        <f>SUMIF('บันทึกการรับ-จ่ายแสตมป์'!$C$6:$C$20000,F47,'บันทึกการรับ-จ่ายแสตมป์'!$T$6:$T$20000)</f>
        <v>0</v>
      </c>
      <c r="X47" s="25">
        <f>SUMIF('บันทึกการรับ-จ่ายแสตมป์'!$C$6:$C$20000,G47,'บันทึกการรับ-จ่ายแสตมป์'!$T$6:$T$20000)</f>
        <v>0</v>
      </c>
      <c r="Y47" s="25">
        <f>SUMIF('บันทึกการรับ-จ่ายแสตมป์'!$C$6:$C$20000,H47,'บันทึกการรับ-จ่ายแสตมป์'!$T$6:$T$20000)</f>
        <v>0</v>
      </c>
      <c r="Z47" s="25">
        <f>SUMIF('บันทึกการรับ-จ่ายแสตมป์'!$C$6:$C$20000,I47,'บันทึกการรับ-จ่ายแสตมป์'!$T$6:$T$20000)</f>
        <v>0</v>
      </c>
      <c r="AA47" s="25">
        <f>SUMIF('บันทึกการรับ-จ่ายแสตมป์'!$C$6:$C$20000,J47,'บันทึกการรับ-จ่ายแสตมป์'!$T$6:$T$20000)</f>
        <v>0</v>
      </c>
      <c r="AB47" s="25">
        <f>SUMIF('บันทึกการรับ-จ่ายแสตมป์'!$C$6:$C$20000,K47,'บันทึกการรับ-จ่ายแสตมป์'!$T$6:$T$20000)</f>
        <v>0</v>
      </c>
      <c r="AC47" s="25">
        <f>SUMIF('บันทึกการรับ-จ่ายแสตมป์'!$C$6:$C$20000,L47,'บันทึกการรับ-จ่ายแสตมป์'!$T$6:$T$20000)</f>
        <v>0</v>
      </c>
      <c r="AD47" s="25">
        <f>SUMIF('บันทึกการรับ-จ่ายแสตมป์'!$C$6:$C$20000,M47,'บันทึกการรับ-จ่ายแสตมป์'!$T$6:$T$20000)</f>
        <v>0</v>
      </c>
      <c r="AE47" s="25">
        <f t="shared" si="58"/>
        <v>0</v>
      </c>
      <c r="AF47" s="68">
        <f>SUMIF('บันทึกการรับ-จ่ายแสตมป์'!$E45:$E$20000,N47,'บันทึกการรับ-จ่ายแสตมป์'!$V$6:$V$20000)</f>
        <v>0</v>
      </c>
      <c r="AG47" s="25">
        <f t="shared" si="59"/>
        <v>0</v>
      </c>
      <c r="AH47" s="68">
        <f t="shared" si="59"/>
        <v>0</v>
      </c>
      <c r="AI47" s="25"/>
    </row>
    <row r="48" spans="1:35" ht="24" x14ac:dyDescent="0.55000000000000004">
      <c r="A48" s="7"/>
      <c r="B48" s="24" t="str">
        <f t="shared" si="45"/>
        <v>สาขาที่ 6ตุลาคมจ่าย51.2</v>
      </c>
      <c r="C48" s="24" t="str">
        <f t="shared" si="46"/>
        <v>สาขาที่ 6พฤศจิกายนจ่าย51.2</v>
      </c>
      <c r="D48" s="24" t="str">
        <f t="shared" si="47"/>
        <v>สาขาที่ 6ธันวาคมจ่าย51.2</v>
      </c>
      <c r="E48" s="24" t="str">
        <f t="shared" si="48"/>
        <v>สาขาที่ 6มกราคมจ่าย51.2</v>
      </c>
      <c r="F48" s="24" t="str">
        <f t="shared" si="49"/>
        <v>สาขาที่ 6กุมภาพันธ์จ่าย51.2</v>
      </c>
      <c r="G48" s="24" t="str">
        <f t="shared" si="50"/>
        <v>สาขาที่ 6มีนาคมจ่าย51.2</v>
      </c>
      <c r="H48" s="24" t="str">
        <f t="shared" si="51"/>
        <v>สาขาที่ 6เมษายนจ่าย51.2</v>
      </c>
      <c r="I48" s="24" t="str">
        <f t="shared" si="52"/>
        <v>สาขาที่ 6พฤษภาคมจ่าย51.2</v>
      </c>
      <c r="J48" s="24" t="str">
        <f t="shared" si="53"/>
        <v>สาขาที่ 6มิถุนายนจ่าย51.2</v>
      </c>
      <c r="K48" s="24" t="str">
        <f t="shared" si="54"/>
        <v>สาขาที่ 6กรกฎาคมจ่าย51.2</v>
      </c>
      <c r="L48" s="24" t="str">
        <f t="shared" si="55"/>
        <v>สาขาที่ 6สิงหาคมจ่าย51.2</v>
      </c>
      <c r="M48" s="24" t="str">
        <f t="shared" si="56"/>
        <v>สาขาที่ 6กันยายนจ่าย51.2</v>
      </c>
      <c r="N48" s="24" t="str">
        <f t="shared" si="57"/>
        <v>สาขาที่ 6จ่าย51.2</v>
      </c>
      <c r="O48" s="109">
        <v>51.2</v>
      </c>
      <c r="P48" s="77" t="s">
        <v>466</v>
      </c>
      <c r="Q48" s="28">
        <v>0</v>
      </c>
      <c r="R48" s="116">
        <v>0</v>
      </c>
      <c r="S48" s="25">
        <f>SUMIF('บันทึกการรับ-จ่ายแสตมป์'!$C$6:$C$20000,B48,'บันทึกการรับ-จ่ายแสตมป์'!$T$6:$T$20000)</f>
        <v>0</v>
      </c>
      <c r="T48" s="25">
        <f>SUMIF('บันทึกการรับ-จ่ายแสตมป์'!$C$6:$C$20000,C48,'บันทึกการรับ-จ่ายแสตมป์'!$T$6:$T$20000)</f>
        <v>0</v>
      </c>
      <c r="U48" s="25">
        <f>SUMIF('บันทึกการรับ-จ่ายแสตมป์'!$C$6:$C$20000,D48,'บันทึกการรับ-จ่ายแสตมป์'!$T$6:$T$20000)</f>
        <v>0</v>
      </c>
      <c r="V48" s="25">
        <f>SUMIF('บันทึกการรับ-จ่ายแสตมป์'!$C$6:$C$20000,E48,'บันทึกการรับ-จ่ายแสตมป์'!$T$6:$T$20000)</f>
        <v>0</v>
      </c>
      <c r="W48" s="25">
        <f>SUMIF('บันทึกการรับ-จ่ายแสตมป์'!$C$6:$C$20000,F48,'บันทึกการรับ-จ่ายแสตมป์'!$T$6:$T$20000)</f>
        <v>0</v>
      </c>
      <c r="X48" s="25">
        <f>SUMIF('บันทึกการรับ-จ่ายแสตมป์'!$C$6:$C$20000,G48,'บันทึกการรับ-จ่ายแสตมป์'!$T$6:$T$20000)</f>
        <v>0</v>
      </c>
      <c r="Y48" s="25">
        <f>SUMIF('บันทึกการรับ-จ่ายแสตมป์'!$C$6:$C$20000,H48,'บันทึกการรับ-จ่ายแสตมป์'!$T$6:$T$20000)</f>
        <v>0</v>
      </c>
      <c r="Z48" s="25">
        <f>SUMIF('บันทึกการรับ-จ่ายแสตมป์'!$C$6:$C$20000,I48,'บันทึกการรับ-จ่ายแสตมป์'!$T$6:$T$20000)</f>
        <v>0</v>
      </c>
      <c r="AA48" s="25">
        <f>SUMIF('บันทึกการรับ-จ่ายแสตมป์'!$C$6:$C$20000,J48,'บันทึกการรับ-จ่ายแสตมป์'!$T$6:$T$20000)</f>
        <v>0</v>
      </c>
      <c r="AB48" s="25">
        <f>SUMIF('บันทึกการรับ-จ่ายแสตมป์'!$C$6:$C$20000,K48,'บันทึกการรับ-จ่ายแสตมป์'!$T$6:$T$20000)</f>
        <v>0</v>
      </c>
      <c r="AC48" s="25">
        <f>SUMIF('บันทึกการรับ-จ่ายแสตมป์'!$C$6:$C$20000,L48,'บันทึกการรับ-จ่ายแสตมป์'!$T$6:$T$20000)</f>
        <v>0</v>
      </c>
      <c r="AD48" s="25">
        <f>SUMIF('บันทึกการรับ-จ่ายแสตมป์'!$C$6:$C$20000,M48,'บันทึกการรับ-จ่ายแสตมป์'!$T$6:$T$20000)</f>
        <v>0</v>
      </c>
      <c r="AE48" s="25">
        <f t="shared" si="58"/>
        <v>0</v>
      </c>
      <c r="AF48" s="68">
        <f>SUMIF('บันทึกการรับ-จ่ายแสตมป์'!$E46:$E$20000,N48,'บันทึกการรับ-จ่ายแสตมป์'!$V$6:$V$20000)</f>
        <v>0</v>
      </c>
      <c r="AG48" s="25">
        <f t="shared" si="59"/>
        <v>0</v>
      </c>
      <c r="AH48" s="68">
        <f t="shared" si="59"/>
        <v>0</v>
      </c>
      <c r="AI48" s="25"/>
    </row>
    <row r="49" spans="1:35" ht="24" x14ac:dyDescent="0.55000000000000004">
      <c r="A49" s="90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66" t="s">
        <v>472</v>
      </c>
      <c r="P49" s="167"/>
      <c r="Q49" s="90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3"/>
      <c r="AI49" s="92"/>
    </row>
    <row r="50" spans="1:35" ht="24" x14ac:dyDescent="0.55000000000000004">
      <c r="A50" s="7"/>
      <c r="B50" s="24" t="str">
        <f>$A$3&amp;$B$5&amp;$B$6&amp;O50</f>
        <v>สาขาที่ 6ตุลาคมจ่าย61</v>
      </c>
      <c r="C50" s="24" t="str">
        <f>$A$3&amp;$C$5&amp;$C$6&amp;O50</f>
        <v>สาขาที่ 6พฤศจิกายนจ่าย61</v>
      </c>
      <c r="D50" s="24" t="str">
        <f>$A$3&amp;$D$5&amp;$D$6&amp;O50</f>
        <v>สาขาที่ 6ธันวาคมจ่าย61</v>
      </c>
      <c r="E50" s="24" t="str">
        <f>$A$3&amp;$E$5&amp;$E$6&amp;O50</f>
        <v>สาขาที่ 6มกราคมจ่าย61</v>
      </c>
      <c r="F50" s="24" t="str">
        <f>$A$3&amp;$F$5&amp;$F$6&amp;O50</f>
        <v>สาขาที่ 6กุมภาพันธ์จ่าย61</v>
      </c>
      <c r="G50" s="24" t="str">
        <f>$A$3&amp;$G$5&amp;$G$6&amp;O50</f>
        <v>สาขาที่ 6มีนาคมจ่าย61</v>
      </c>
      <c r="H50" s="24" t="str">
        <f>$A$3&amp;$H$5&amp;$H$6&amp;O50</f>
        <v>สาขาที่ 6เมษายนจ่าย61</v>
      </c>
      <c r="I50" s="24" t="str">
        <f>$A$3&amp;$I$5&amp;$I$6&amp;O50</f>
        <v>สาขาที่ 6พฤษภาคมจ่าย61</v>
      </c>
      <c r="J50" s="24" t="str">
        <f>$A$3&amp;$J$5&amp;$J$6&amp;O50</f>
        <v>สาขาที่ 6มิถุนายนจ่าย61</v>
      </c>
      <c r="K50" s="24" t="str">
        <f>$A$3&amp;$K$5&amp;$K$6&amp;O50</f>
        <v>สาขาที่ 6กรกฎาคมจ่าย61</v>
      </c>
      <c r="L50" s="24" t="str">
        <f>$A$3&amp;$L$5&amp;$L$6&amp;O50</f>
        <v>สาขาที่ 6สิงหาคมจ่าย61</v>
      </c>
      <c r="M50" s="24" t="str">
        <f>$A$3&amp;$M$5&amp;$M$6&amp;O50</f>
        <v>สาขาที่ 6กันยายนจ่าย61</v>
      </c>
      <c r="N50" s="24" t="str">
        <f t="shared" ref="N50:N54" si="60">$A$3&amp;$N$6&amp;O50</f>
        <v>สาขาที่ 6จ่าย61</v>
      </c>
      <c r="O50" s="110">
        <v>61</v>
      </c>
      <c r="P50" s="77" t="s">
        <v>467</v>
      </c>
      <c r="Q50" s="28">
        <v>0</v>
      </c>
      <c r="R50" s="116">
        <v>0</v>
      </c>
      <c r="S50" s="25">
        <f>SUMIF('บันทึกการรับ-จ่ายแสตมป์'!$C$6:$C$20000,B50,'บันทึกการรับ-จ่ายแสตมป์'!$T$6:$T$20000)</f>
        <v>0</v>
      </c>
      <c r="T50" s="25">
        <f>SUMIF('บันทึกการรับ-จ่ายแสตมป์'!$C$6:$C$20000,C50,'บันทึกการรับ-จ่ายแสตมป์'!$T$6:$T$20000)</f>
        <v>0</v>
      </c>
      <c r="U50" s="25">
        <f>SUMIF('บันทึกการรับ-จ่ายแสตมป์'!$C$6:$C$20000,D50,'บันทึกการรับ-จ่ายแสตมป์'!$T$6:$T$20000)</f>
        <v>0</v>
      </c>
      <c r="V50" s="25">
        <f>SUMIF('บันทึกการรับ-จ่ายแสตมป์'!$C$6:$C$20000,E50,'บันทึกการรับ-จ่ายแสตมป์'!$T$6:$T$20000)</f>
        <v>0</v>
      </c>
      <c r="W50" s="25">
        <f>SUMIF('บันทึกการรับ-จ่ายแสตมป์'!$C$6:$C$20000,F50,'บันทึกการรับ-จ่ายแสตมป์'!$T$6:$T$20000)</f>
        <v>0</v>
      </c>
      <c r="X50" s="25">
        <f>SUMIF('บันทึกการรับ-จ่ายแสตมป์'!$C$6:$C$20000,G50,'บันทึกการรับ-จ่ายแสตมป์'!$T$6:$T$20000)</f>
        <v>0</v>
      </c>
      <c r="Y50" s="25">
        <f>SUMIF('บันทึกการรับ-จ่ายแสตมป์'!$C$6:$C$20000,H50,'บันทึกการรับ-จ่ายแสตมป์'!$T$6:$T$20000)</f>
        <v>0</v>
      </c>
      <c r="Z50" s="25">
        <f>SUMIF('บันทึกการรับ-จ่ายแสตมป์'!$C$6:$C$20000,I50,'บันทึกการรับ-จ่ายแสตมป์'!$T$6:$T$20000)</f>
        <v>0</v>
      </c>
      <c r="AA50" s="25">
        <f>SUMIF('บันทึกการรับ-จ่ายแสตมป์'!$C$6:$C$20000,J50,'บันทึกการรับ-จ่ายแสตมป์'!$T$6:$T$20000)</f>
        <v>0</v>
      </c>
      <c r="AB50" s="25">
        <f>SUMIF('บันทึกการรับ-จ่ายแสตมป์'!$C$6:$C$20000,K50,'บันทึกการรับ-จ่ายแสตมป์'!$T$6:$T$20000)</f>
        <v>0</v>
      </c>
      <c r="AC50" s="25">
        <f>SUMIF('บันทึกการรับ-จ่ายแสตมป์'!$C$6:$C$20000,L50,'บันทึกการรับ-จ่ายแสตมป์'!$T$6:$T$20000)</f>
        <v>0</v>
      </c>
      <c r="AD50" s="25">
        <f>SUMIF('บันทึกการรับ-จ่ายแสตมป์'!$C$6:$C$20000,M50,'บันทึกการรับ-จ่ายแสตมป์'!$T$6:$T$20000)</f>
        <v>0</v>
      </c>
      <c r="AE50" s="25">
        <f t="shared" ref="AE50:AE54" si="61">SUM(S50:AD50)</f>
        <v>0</v>
      </c>
      <c r="AF50" s="68">
        <f>SUMIF('บันทึกการรับ-จ่ายแสตมป์'!$E48:$E$20000,N50,'บันทึกการรับ-จ่ายแสตมป์'!$V$6:$V$20000)</f>
        <v>0</v>
      </c>
      <c r="AG50" s="25">
        <f t="shared" ref="AG50:AH54" si="62">Q50+AE50</f>
        <v>0</v>
      </c>
      <c r="AH50" s="68">
        <f t="shared" si="62"/>
        <v>0</v>
      </c>
      <c r="AI50" s="25"/>
    </row>
    <row r="51" spans="1:35" ht="24" x14ac:dyDescent="0.55000000000000004">
      <c r="A51" s="7"/>
      <c r="B51" s="24" t="str">
        <f>$A$3&amp;$B$5&amp;$B$6&amp;O51</f>
        <v>สาขาที่ 6ตุลาคมจ่าย62</v>
      </c>
      <c r="C51" s="24" t="str">
        <f>$A$3&amp;$C$5&amp;$C$6&amp;O51</f>
        <v>สาขาที่ 6พฤศจิกายนจ่าย62</v>
      </c>
      <c r="D51" s="24" t="str">
        <f>$A$3&amp;$D$5&amp;$D$6&amp;O51</f>
        <v>สาขาที่ 6ธันวาคมจ่าย62</v>
      </c>
      <c r="E51" s="24" t="str">
        <f>$A$3&amp;$E$5&amp;$E$6&amp;O51</f>
        <v>สาขาที่ 6มกราคมจ่าย62</v>
      </c>
      <c r="F51" s="24" t="str">
        <f>$A$3&amp;$F$5&amp;$F$6&amp;O51</f>
        <v>สาขาที่ 6กุมภาพันธ์จ่าย62</v>
      </c>
      <c r="G51" s="24" t="str">
        <f>$A$3&amp;$G$5&amp;$G$6&amp;O51</f>
        <v>สาขาที่ 6มีนาคมจ่าย62</v>
      </c>
      <c r="H51" s="24" t="str">
        <f>$A$3&amp;$H$5&amp;$H$6&amp;O51</f>
        <v>สาขาที่ 6เมษายนจ่าย62</v>
      </c>
      <c r="I51" s="24" t="str">
        <f>$A$3&amp;$I$5&amp;$I$6&amp;O51</f>
        <v>สาขาที่ 6พฤษภาคมจ่าย62</v>
      </c>
      <c r="J51" s="24" t="str">
        <f>$A$3&amp;$J$5&amp;$J$6&amp;O51</f>
        <v>สาขาที่ 6มิถุนายนจ่าย62</v>
      </c>
      <c r="K51" s="24" t="str">
        <f>$A$3&amp;$K$5&amp;$K$6&amp;O51</f>
        <v>สาขาที่ 6กรกฎาคมจ่าย62</v>
      </c>
      <c r="L51" s="24" t="str">
        <f>$A$3&amp;$L$5&amp;$L$6&amp;O51</f>
        <v>สาขาที่ 6สิงหาคมจ่าย62</v>
      </c>
      <c r="M51" s="24" t="str">
        <f>$A$3&amp;$M$5&amp;$M$6&amp;O51</f>
        <v>สาขาที่ 6กันยายนจ่าย62</v>
      </c>
      <c r="N51" s="24" t="str">
        <f t="shared" si="60"/>
        <v>สาขาที่ 6จ่าย62</v>
      </c>
      <c r="O51" s="110">
        <v>62</v>
      </c>
      <c r="P51" s="77" t="s">
        <v>468</v>
      </c>
      <c r="Q51" s="28">
        <v>0</v>
      </c>
      <c r="R51" s="116">
        <v>0</v>
      </c>
      <c r="S51" s="25">
        <f>SUMIF('บันทึกการรับ-จ่ายแสตมป์'!$C$6:$C$20000,B51,'บันทึกการรับ-จ่ายแสตมป์'!$T$6:$T$20000)</f>
        <v>0</v>
      </c>
      <c r="T51" s="25">
        <f>SUMIF('บันทึกการรับ-จ่ายแสตมป์'!$C$6:$C$20000,C51,'บันทึกการรับ-จ่ายแสตมป์'!$T$6:$T$20000)</f>
        <v>0</v>
      </c>
      <c r="U51" s="25">
        <f>SUMIF('บันทึกการรับ-จ่ายแสตมป์'!$C$6:$C$20000,D51,'บันทึกการรับ-จ่ายแสตมป์'!$T$6:$T$20000)</f>
        <v>0</v>
      </c>
      <c r="V51" s="25">
        <f>SUMIF('บันทึกการรับ-จ่ายแสตมป์'!$C$6:$C$20000,E51,'บันทึกการรับ-จ่ายแสตมป์'!$T$6:$T$20000)</f>
        <v>0</v>
      </c>
      <c r="W51" s="25">
        <f>SUMIF('บันทึกการรับ-จ่ายแสตมป์'!$C$6:$C$20000,F51,'บันทึกการรับ-จ่ายแสตมป์'!$T$6:$T$20000)</f>
        <v>0</v>
      </c>
      <c r="X51" s="25">
        <f>SUMIF('บันทึกการรับ-จ่ายแสตมป์'!$C$6:$C$20000,G51,'บันทึกการรับ-จ่ายแสตมป์'!$T$6:$T$20000)</f>
        <v>0</v>
      </c>
      <c r="Y51" s="25">
        <f>SUMIF('บันทึกการรับ-จ่ายแสตมป์'!$C$6:$C$20000,H51,'บันทึกการรับ-จ่ายแสตมป์'!$T$6:$T$20000)</f>
        <v>0</v>
      </c>
      <c r="Z51" s="25">
        <f>SUMIF('บันทึกการรับ-จ่ายแสตมป์'!$C$6:$C$20000,I51,'บันทึกการรับ-จ่ายแสตมป์'!$T$6:$T$20000)</f>
        <v>0</v>
      </c>
      <c r="AA51" s="25">
        <f>SUMIF('บันทึกการรับ-จ่ายแสตมป์'!$C$6:$C$20000,J51,'บันทึกการรับ-จ่ายแสตมป์'!$T$6:$T$20000)</f>
        <v>0</v>
      </c>
      <c r="AB51" s="25">
        <f>SUMIF('บันทึกการรับ-จ่ายแสตมป์'!$C$6:$C$20000,K51,'บันทึกการรับ-จ่ายแสตมป์'!$T$6:$T$20000)</f>
        <v>0</v>
      </c>
      <c r="AC51" s="25">
        <f>SUMIF('บันทึกการรับ-จ่ายแสตมป์'!$C$6:$C$20000,L51,'บันทึกการรับ-จ่ายแสตมป์'!$T$6:$T$20000)</f>
        <v>0</v>
      </c>
      <c r="AD51" s="25">
        <f>SUMIF('บันทึกการรับ-จ่ายแสตมป์'!$C$6:$C$20000,M51,'บันทึกการรับ-จ่ายแสตมป์'!$T$6:$T$20000)</f>
        <v>0</v>
      </c>
      <c r="AE51" s="25">
        <f t="shared" si="61"/>
        <v>0</v>
      </c>
      <c r="AF51" s="68">
        <f>SUMIF('บันทึกการรับ-จ่ายแสตมป์'!$E49:$E$20000,N51,'บันทึกการรับ-จ่ายแสตมป์'!$V$6:$V$20000)</f>
        <v>0</v>
      </c>
      <c r="AG51" s="25">
        <f t="shared" si="62"/>
        <v>0</v>
      </c>
      <c r="AH51" s="68">
        <f t="shared" si="62"/>
        <v>0</v>
      </c>
      <c r="AI51" s="25"/>
    </row>
    <row r="52" spans="1:35" ht="24" x14ac:dyDescent="0.55000000000000004">
      <c r="A52" s="7"/>
      <c r="B52" s="24" t="str">
        <f>$A$3&amp;$B$5&amp;$B$6&amp;O52</f>
        <v>สาขาที่ 6ตุลาคมจ่าย63</v>
      </c>
      <c r="C52" s="24" t="str">
        <f>$A$3&amp;$C$5&amp;$C$6&amp;O52</f>
        <v>สาขาที่ 6พฤศจิกายนจ่าย63</v>
      </c>
      <c r="D52" s="24" t="str">
        <f>$A$3&amp;$D$5&amp;$D$6&amp;O52</f>
        <v>สาขาที่ 6ธันวาคมจ่าย63</v>
      </c>
      <c r="E52" s="24" t="str">
        <f>$A$3&amp;$E$5&amp;$E$6&amp;O52</f>
        <v>สาขาที่ 6มกราคมจ่าย63</v>
      </c>
      <c r="F52" s="24" t="str">
        <f>$A$3&amp;$F$5&amp;$F$6&amp;O52</f>
        <v>สาขาที่ 6กุมภาพันธ์จ่าย63</v>
      </c>
      <c r="G52" s="24" t="str">
        <f>$A$3&amp;$G$5&amp;$G$6&amp;O52</f>
        <v>สาขาที่ 6มีนาคมจ่าย63</v>
      </c>
      <c r="H52" s="24" t="str">
        <f>$A$3&amp;$H$5&amp;$H$6&amp;O52</f>
        <v>สาขาที่ 6เมษายนจ่าย63</v>
      </c>
      <c r="I52" s="24" t="str">
        <f>$A$3&amp;$I$5&amp;$I$6&amp;O52</f>
        <v>สาขาที่ 6พฤษภาคมจ่าย63</v>
      </c>
      <c r="J52" s="24" t="str">
        <f>$A$3&amp;$J$5&amp;$J$6&amp;O52</f>
        <v>สาขาที่ 6มิถุนายนจ่าย63</v>
      </c>
      <c r="K52" s="24" t="str">
        <f>$A$3&amp;$K$5&amp;$K$6&amp;O52</f>
        <v>สาขาที่ 6กรกฎาคมจ่าย63</v>
      </c>
      <c r="L52" s="24" t="str">
        <f>$A$3&amp;$L$5&amp;$L$6&amp;O52</f>
        <v>สาขาที่ 6สิงหาคมจ่าย63</v>
      </c>
      <c r="M52" s="24" t="str">
        <f>$A$3&amp;$M$5&amp;$M$6&amp;O52</f>
        <v>สาขาที่ 6กันยายนจ่าย63</v>
      </c>
      <c r="N52" s="24" t="str">
        <f t="shared" si="60"/>
        <v>สาขาที่ 6จ่าย63</v>
      </c>
      <c r="O52" s="110">
        <v>63</v>
      </c>
      <c r="P52" s="77" t="s">
        <v>469</v>
      </c>
      <c r="Q52" s="28">
        <v>0</v>
      </c>
      <c r="R52" s="116">
        <v>0</v>
      </c>
      <c r="S52" s="25">
        <f>SUMIF('บันทึกการรับ-จ่ายแสตมป์'!$C$6:$C$20000,B52,'บันทึกการรับ-จ่ายแสตมป์'!$T$6:$T$20000)</f>
        <v>0</v>
      </c>
      <c r="T52" s="25">
        <f>SUMIF('บันทึกการรับ-จ่ายแสตมป์'!$C$6:$C$20000,C52,'บันทึกการรับ-จ่ายแสตมป์'!$T$6:$T$20000)</f>
        <v>0</v>
      </c>
      <c r="U52" s="25">
        <f>SUMIF('บันทึกการรับ-จ่ายแสตมป์'!$C$6:$C$20000,D52,'บันทึกการรับ-จ่ายแสตมป์'!$T$6:$T$20000)</f>
        <v>0</v>
      </c>
      <c r="V52" s="25">
        <f>SUMIF('บันทึกการรับ-จ่ายแสตมป์'!$C$6:$C$20000,E52,'บันทึกการรับ-จ่ายแสตมป์'!$T$6:$T$20000)</f>
        <v>0</v>
      </c>
      <c r="W52" s="25">
        <f>SUMIF('บันทึกการรับ-จ่ายแสตมป์'!$C$6:$C$20000,F52,'บันทึกการรับ-จ่ายแสตมป์'!$T$6:$T$20000)</f>
        <v>0</v>
      </c>
      <c r="X52" s="25">
        <f>SUMIF('บันทึกการรับ-จ่ายแสตมป์'!$C$6:$C$20000,G52,'บันทึกการรับ-จ่ายแสตมป์'!$T$6:$T$20000)</f>
        <v>0</v>
      </c>
      <c r="Y52" s="25">
        <f>SUMIF('บันทึกการรับ-จ่ายแสตมป์'!$C$6:$C$20000,H52,'บันทึกการรับ-จ่ายแสตมป์'!$T$6:$T$20000)</f>
        <v>0</v>
      </c>
      <c r="Z52" s="25">
        <f>SUMIF('บันทึกการรับ-จ่ายแสตมป์'!$C$6:$C$20000,I52,'บันทึกการรับ-จ่ายแสตมป์'!$T$6:$T$20000)</f>
        <v>0</v>
      </c>
      <c r="AA52" s="25">
        <f>SUMIF('บันทึกการรับ-จ่ายแสตมป์'!$C$6:$C$20000,J52,'บันทึกการรับ-จ่ายแสตมป์'!$T$6:$T$20000)</f>
        <v>0</v>
      </c>
      <c r="AB52" s="25">
        <f>SUMIF('บันทึกการรับ-จ่ายแสตมป์'!$C$6:$C$20000,K52,'บันทึกการรับ-จ่ายแสตมป์'!$T$6:$T$20000)</f>
        <v>0</v>
      </c>
      <c r="AC52" s="25">
        <f>SUMIF('บันทึกการรับ-จ่ายแสตมป์'!$C$6:$C$20000,L52,'บันทึกการรับ-จ่ายแสตมป์'!$T$6:$T$20000)</f>
        <v>0</v>
      </c>
      <c r="AD52" s="25">
        <f>SUMIF('บันทึกการรับ-จ่ายแสตมป์'!$C$6:$C$20000,M52,'บันทึกการรับ-จ่ายแสตมป์'!$T$6:$T$20000)</f>
        <v>0</v>
      </c>
      <c r="AE52" s="25">
        <f t="shared" si="61"/>
        <v>0</v>
      </c>
      <c r="AF52" s="68">
        <f>SUMIF('บันทึกการรับ-จ่ายแสตมป์'!$E50:$E$20000,N52,'บันทึกการรับ-จ่ายแสตมป์'!$V$6:$V$20000)</f>
        <v>0</v>
      </c>
      <c r="AG52" s="25">
        <f t="shared" si="62"/>
        <v>0</v>
      </c>
      <c r="AH52" s="68">
        <f t="shared" si="62"/>
        <v>0</v>
      </c>
      <c r="AI52" s="25"/>
    </row>
    <row r="53" spans="1:35" ht="24" x14ac:dyDescent="0.55000000000000004">
      <c r="A53" s="7"/>
      <c r="B53" s="24" t="str">
        <f>$A$3&amp;$B$5&amp;$B$6&amp;O53</f>
        <v>สาขาที่ 6ตุลาคมจ่าย64</v>
      </c>
      <c r="C53" s="24" t="str">
        <f>$A$3&amp;$C$5&amp;$C$6&amp;O53</f>
        <v>สาขาที่ 6พฤศจิกายนจ่าย64</v>
      </c>
      <c r="D53" s="24" t="str">
        <f>$A$3&amp;$D$5&amp;$D$6&amp;O53</f>
        <v>สาขาที่ 6ธันวาคมจ่าย64</v>
      </c>
      <c r="E53" s="24" t="str">
        <f>$A$3&amp;$E$5&amp;$E$6&amp;O53</f>
        <v>สาขาที่ 6มกราคมจ่าย64</v>
      </c>
      <c r="F53" s="24" t="str">
        <f>$A$3&amp;$F$5&amp;$F$6&amp;O53</f>
        <v>สาขาที่ 6กุมภาพันธ์จ่าย64</v>
      </c>
      <c r="G53" s="24" t="str">
        <f>$A$3&amp;$G$5&amp;$G$6&amp;O53</f>
        <v>สาขาที่ 6มีนาคมจ่าย64</v>
      </c>
      <c r="H53" s="24" t="str">
        <f>$A$3&amp;$H$5&amp;$H$6&amp;O53</f>
        <v>สาขาที่ 6เมษายนจ่าย64</v>
      </c>
      <c r="I53" s="24" t="str">
        <f>$A$3&amp;$I$5&amp;$I$6&amp;O53</f>
        <v>สาขาที่ 6พฤษภาคมจ่าย64</v>
      </c>
      <c r="J53" s="24" t="str">
        <f>$A$3&amp;$J$5&amp;$J$6&amp;O53</f>
        <v>สาขาที่ 6มิถุนายนจ่าย64</v>
      </c>
      <c r="K53" s="24" t="str">
        <f>$A$3&amp;$K$5&amp;$K$6&amp;O53</f>
        <v>สาขาที่ 6กรกฎาคมจ่าย64</v>
      </c>
      <c r="L53" s="24" t="str">
        <f>$A$3&amp;$L$5&amp;$L$6&amp;O53</f>
        <v>สาขาที่ 6สิงหาคมจ่าย64</v>
      </c>
      <c r="M53" s="24" t="str">
        <f>$A$3&amp;$M$5&amp;$M$6&amp;O53</f>
        <v>สาขาที่ 6กันยายนจ่าย64</v>
      </c>
      <c r="N53" s="24" t="str">
        <f t="shared" si="60"/>
        <v>สาขาที่ 6จ่าย64</v>
      </c>
      <c r="O53" s="110">
        <v>64</v>
      </c>
      <c r="P53" s="77" t="s">
        <v>470</v>
      </c>
      <c r="Q53" s="28">
        <v>0</v>
      </c>
      <c r="R53" s="116">
        <v>0</v>
      </c>
      <c r="S53" s="25">
        <f>SUMIF('บันทึกการรับ-จ่ายแสตมป์'!$C$6:$C$20000,B53,'บันทึกการรับ-จ่ายแสตมป์'!$T$6:$T$20000)</f>
        <v>0</v>
      </c>
      <c r="T53" s="25">
        <f>SUMIF('บันทึกการรับ-จ่ายแสตมป์'!$C$6:$C$20000,C53,'บันทึกการรับ-จ่ายแสตมป์'!$T$6:$T$20000)</f>
        <v>0</v>
      </c>
      <c r="U53" s="25">
        <f>SUMIF('บันทึกการรับ-จ่ายแสตมป์'!$C$6:$C$20000,D53,'บันทึกการรับ-จ่ายแสตมป์'!$T$6:$T$20000)</f>
        <v>0</v>
      </c>
      <c r="V53" s="25">
        <f>SUMIF('บันทึกการรับ-จ่ายแสตมป์'!$C$6:$C$20000,E53,'บันทึกการรับ-จ่ายแสตมป์'!$T$6:$T$20000)</f>
        <v>0</v>
      </c>
      <c r="W53" s="25">
        <f>SUMIF('บันทึกการรับ-จ่ายแสตมป์'!$C$6:$C$20000,F53,'บันทึกการรับ-จ่ายแสตมป์'!$T$6:$T$20000)</f>
        <v>0</v>
      </c>
      <c r="X53" s="25">
        <f>SUMIF('บันทึกการรับ-จ่ายแสตมป์'!$C$6:$C$20000,G53,'บันทึกการรับ-จ่ายแสตมป์'!$T$6:$T$20000)</f>
        <v>0</v>
      </c>
      <c r="Y53" s="25">
        <f>SUMIF('บันทึกการรับ-จ่ายแสตมป์'!$C$6:$C$20000,H53,'บันทึกการรับ-จ่ายแสตมป์'!$T$6:$T$20000)</f>
        <v>0</v>
      </c>
      <c r="Z53" s="25">
        <f>SUMIF('บันทึกการรับ-จ่ายแสตมป์'!$C$6:$C$20000,I53,'บันทึกการรับ-จ่ายแสตมป์'!$T$6:$T$20000)</f>
        <v>0</v>
      </c>
      <c r="AA53" s="25">
        <f>SUMIF('บันทึกการรับ-จ่ายแสตมป์'!$C$6:$C$20000,J53,'บันทึกการรับ-จ่ายแสตมป์'!$T$6:$T$20000)</f>
        <v>0</v>
      </c>
      <c r="AB53" s="25">
        <f>SUMIF('บันทึกการรับ-จ่ายแสตมป์'!$C$6:$C$20000,K53,'บันทึกการรับ-จ่ายแสตมป์'!$T$6:$T$20000)</f>
        <v>0</v>
      </c>
      <c r="AC53" s="25">
        <f>SUMIF('บันทึกการรับ-จ่ายแสตมป์'!$C$6:$C$20000,L53,'บันทึกการรับ-จ่ายแสตมป์'!$T$6:$T$20000)</f>
        <v>0</v>
      </c>
      <c r="AD53" s="25">
        <f>SUMIF('บันทึกการรับ-จ่ายแสตมป์'!$C$6:$C$20000,M53,'บันทึกการรับ-จ่ายแสตมป์'!$T$6:$T$20000)</f>
        <v>0</v>
      </c>
      <c r="AE53" s="25">
        <f t="shared" si="61"/>
        <v>0</v>
      </c>
      <c r="AF53" s="68">
        <f>SUMIF('บันทึกการรับ-จ่ายแสตมป์'!$E51:$E$20000,N53,'บันทึกการรับ-จ่ายแสตมป์'!$V$6:$V$20000)</f>
        <v>0</v>
      </c>
      <c r="AG53" s="25">
        <f t="shared" si="62"/>
        <v>0</v>
      </c>
      <c r="AH53" s="68">
        <f t="shared" si="62"/>
        <v>0</v>
      </c>
      <c r="AI53" s="25"/>
    </row>
    <row r="54" spans="1:35" ht="24" x14ac:dyDescent="0.55000000000000004">
      <c r="A54" s="7"/>
      <c r="B54" s="24" t="str">
        <f>$A$3&amp;$B$5&amp;$B$6&amp;O54</f>
        <v>สาขาที่ 6ตุลาคมจ่าย65</v>
      </c>
      <c r="C54" s="24" t="str">
        <f>$A$3&amp;$C$5&amp;$C$6&amp;O54</f>
        <v>สาขาที่ 6พฤศจิกายนจ่าย65</v>
      </c>
      <c r="D54" s="24" t="str">
        <f>$A$3&amp;$D$5&amp;$D$6&amp;O54</f>
        <v>สาขาที่ 6ธันวาคมจ่าย65</v>
      </c>
      <c r="E54" s="24" t="str">
        <f>$A$3&amp;$E$5&amp;$E$6&amp;O54</f>
        <v>สาขาที่ 6มกราคมจ่าย65</v>
      </c>
      <c r="F54" s="24" t="str">
        <f>$A$3&amp;$F$5&amp;$F$6&amp;O54</f>
        <v>สาขาที่ 6กุมภาพันธ์จ่าย65</v>
      </c>
      <c r="G54" s="24" t="str">
        <f>$A$3&amp;$G$5&amp;$G$6&amp;O54</f>
        <v>สาขาที่ 6มีนาคมจ่าย65</v>
      </c>
      <c r="H54" s="24" t="str">
        <f>$A$3&amp;$H$5&amp;$H$6&amp;O54</f>
        <v>สาขาที่ 6เมษายนจ่าย65</v>
      </c>
      <c r="I54" s="24" t="str">
        <f>$A$3&amp;$I$5&amp;$I$6&amp;O54</f>
        <v>สาขาที่ 6พฤษภาคมจ่าย65</v>
      </c>
      <c r="J54" s="24" t="str">
        <f>$A$3&amp;$J$5&amp;$J$6&amp;O54</f>
        <v>สาขาที่ 6มิถุนายนจ่าย65</v>
      </c>
      <c r="K54" s="24" t="str">
        <f>$A$3&amp;$K$5&amp;$K$6&amp;O54</f>
        <v>สาขาที่ 6กรกฎาคมจ่าย65</v>
      </c>
      <c r="L54" s="24" t="str">
        <f>$A$3&amp;$L$5&amp;$L$6&amp;O54</f>
        <v>สาขาที่ 6สิงหาคมจ่าย65</v>
      </c>
      <c r="M54" s="24" t="str">
        <f>$A$3&amp;$M$5&amp;$M$6&amp;O54</f>
        <v>สาขาที่ 6กันยายนจ่าย65</v>
      </c>
      <c r="N54" s="24" t="str">
        <f t="shared" si="60"/>
        <v>สาขาที่ 6จ่าย65</v>
      </c>
      <c r="O54" s="110">
        <v>65</v>
      </c>
      <c r="P54" s="77" t="s">
        <v>471</v>
      </c>
      <c r="Q54" s="28">
        <v>0</v>
      </c>
      <c r="R54" s="116">
        <v>0</v>
      </c>
      <c r="S54" s="25">
        <f>SUMIF('บันทึกการรับ-จ่ายแสตมป์'!$C$6:$C$20000,B54,'บันทึกการรับ-จ่ายแสตมป์'!$T$6:$T$20000)</f>
        <v>0</v>
      </c>
      <c r="T54" s="25">
        <f>SUMIF('บันทึกการรับ-จ่ายแสตมป์'!$C$6:$C$20000,C54,'บันทึกการรับ-จ่ายแสตมป์'!$T$6:$T$20000)</f>
        <v>0</v>
      </c>
      <c r="U54" s="25">
        <f>SUMIF('บันทึกการรับ-จ่ายแสตมป์'!$C$6:$C$20000,D54,'บันทึกการรับ-จ่ายแสตมป์'!$T$6:$T$20000)</f>
        <v>0</v>
      </c>
      <c r="V54" s="25">
        <f>SUMIF('บันทึกการรับ-จ่ายแสตมป์'!$C$6:$C$20000,E54,'บันทึกการรับ-จ่ายแสตมป์'!$T$6:$T$20000)</f>
        <v>0</v>
      </c>
      <c r="W54" s="25">
        <f>SUMIF('บันทึกการรับ-จ่ายแสตมป์'!$C$6:$C$20000,F54,'บันทึกการรับ-จ่ายแสตมป์'!$T$6:$T$20000)</f>
        <v>0</v>
      </c>
      <c r="X54" s="25">
        <f>SUMIF('บันทึกการรับ-จ่ายแสตมป์'!$C$6:$C$20000,G54,'บันทึกการรับ-จ่ายแสตมป์'!$T$6:$T$20000)</f>
        <v>0</v>
      </c>
      <c r="Y54" s="25">
        <f>SUMIF('บันทึกการรับ-จ่ายแสตมป์'!$C$6:$C$20000,H54,'บันทึกการรับ-จ่ายแสตมป์'!$T$6:$T$20000)</f>
        <v>0</v>
      </c>
      <c r="Z54" s="25">
        <f>SUMIF('บันทึกการรับ-จ่ายแสตมป์'!$C$6:$C$20000,I54,'บันทึกการรับ-จ่ายแสตมป์'!$T$6:$T$20000)</f>
        <v>0</v>
      </c>
      <c r="AA54" s="25">
        <f>SUMIF('บันทึกการรับ-จ่ายแสตมป์'!$C$6:$C$20000,J54,'บันทึกการรับ-จ่ายแสตมป์'!$T$6:$T$20000)</f>
        <v>0</v>
      </c>
      <c r="AB54" s="25">
        <f>SUMIF('บันทึกการรับ-จ่ายแสตมป์'!$C$6:$C$20000,K54,'บันทึกการรับ-จ่ายแสตมป์'!$T$6:$T$20000)</f>
        <v>0</v>
      </c>
      <c r="AC54" s="25">
        <f>SUMIF('บันทึกการรับ-จ่ายแสตมป์'!$C$6:$C$20000,L54,'บันทึกการรับ-จ่ายแสตมป์'!$T$6:$T$20000)</f>
        <v>0</v>
      </c>
      <c r="AD54" s="25">
        <f>SUMIF('บันทึกการรับ-จ่ายแสตมป์'!$C$6:$C$20000,M54,'บันทึกการรับ-จ่ายแสตมป์'!$T$6:$T$20000)</f>
        <v>0</v>
      </c>
      <c r="AE54" s="25">
        <f t="shared" si="61"/>
        <v>0</v>
      </c>
      <c r="AF54" s="68">
        <f>SUMIF('บันทึกการรับ-จ่ายแสตมป์'!$E52:$E$20000,N54,'บันทึกการรับ-จ่ายแสตมป์'!$V$6:$V$20000)</f>
        <v>0</v>
      </c>
      <c r="AG54" s="25">
        <f t="shared" si="62"/>
        <v>0</v>
      </c>
      <c r="AH54" s="68">
        <f t="shared" si="62"/>
        <v>0</v>
      </c>
      <c r="AI54" s="25"/>
    </row>
    <row r="55" spans="1:35" ht="24" x14ac:dyDescent="0.55000000000000004">
      <c r="A55" s="90">
        <v>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66" t="s">
        <v>473</v>
      </c>
      <c r="P55" s="167"/>
      <c r="Q55" s="90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3"/>
      <c r="AI55" s="92"/>
    </row>
    <row r="56" spans="1:35" ht="24" x14ac:dyDescent="0.55000000000000004">
      <c r="A56" s="7"/>
      <c r="B56" s="24" t="str">
        <f>$A$3&amp;$B$5&amp;$B$6&amp;O56</f>
        <v>สาขาที่ 6ตุลาคมจ่าย71</v>
      </c>
      <c r="C56" s="24" t="str">
        <f>$A$3&amp;$C$5&amp;$C$6&amp;O56</f>
        <v>สาขาที่ 6พฤศจิกายนจ่าย71</v>
      </c>
      <c r="D56" s="24" t="str">
        <f>$A$3&amp;$D$5&amp;$D$6&amp;O56</f>
        <v>สาขาที่ 6ธันวาคมจ่าย71</v>
      </c>
      <c r="E56" s="24" t="str">
        <f>$A$3&amp;$E$5&amp;$E$6&amp;O56</f>
        <v>สาขาที่ 6มกราคมจ่าย71</v>
      </c>
      <c r="F56" s="24" t="str">
        <f>$A$3&amp;$F$5&amp;$F$6&amp;O56</f>
        <v>สาขาที่ 6กุมภาพันธ์จ่าย71</v>
      </c>
      <c r="G56" s="24" t="str">
        <f>$A$3&amp;$G$5&amp;$G$6&amp;O56</f>
        <v>สาขาที่ 6มีนาคมจ่าย71</v>
      </c>
      <c r="H56" s="24" t="str">
        <f>$A$3&amp;$H$5&amp;$H$6&amp;O56</f>
        <v>สาขาที่ 6เมษายนจ่าย71</v>
      </c>
      <c r="I56" s="24" t="str">
        <f>$A$3&amp;$I$5&amp;$I$6&amp;O56</f>
        <v>สาขาที่ 6พฤษภาคมจ่าย71</v>
      </c>
      <c r="J56" s="24" t="str">
        <f>$A$3&amp;$J$5&amp;$J$6&amp;O56</f>
        <v>สาขาที่ 6มิถุนายนจ่าย71</v>
      </c>
      <c r="K56" s="24" t="str">
        <f>$A$3&amp;$K$5&amp;$K$6&amp;O56</f>
        <v>สาขาที่ 6กรกฎาคมจ่าย71</v>
      </c>
      <c r="L56" s="24" t="str">
        <f>$A$3&amp;$L$5&amp;$L$6&amp;O56</f>
        <v>สาขาที่ 6สิงหาคมจ่าย71</v>
      </c>
      <c r="M56" s="24" t="str">
        <f>$A$3&amp;$M$5&amp;$M$6&amp;O56</f>
        <v>สาขาที่ 6กันยายนจ่าย71</v>
      </c>
      <c r="N56" s="24" t="str">
        <f>$A$3&amp;$N$6&amp;O56</f>
        <v>สาขาที่ 6จ่าย71</v>
      </c>
      <c r="O56" s="110">
        <v>71</v>
      </c>
      <c r="P56" s="77" t="s">
        <v>473</v>
      </c>
      <c r="Q56" s="28">
        <v>0</v>
      </c>
      <c r="R56" s="116">
        <v>0</v>
      </c>
      <c r="S56" s="25">
        <f>SUMIF('บันทึกการรับ-จ่ายแสตมป์'!$C$6:$C$20000,B56,'บันทึกการรับ-จ่ายแสตมป์'!$T$6:$T$20000)</f>
        <v>0</v>
      </c>
      <c r="T56" s="25">
        <f>SUMIF('บันทึกการรับ-จ่ายแสตมป์'!$C$6:$C$20000,C56,'บันทึกการรับ-จ่ายแสตมป์'!$T$6:$T$20000)</f>
        <v>0</v>
      </c>
      <c r="U56" s="25">
        <f>SUMIF('บันทึกการรับ-จ่ายแสตมป์'!$C$6:$C$20000,D56,'บันทึกการรับ-จ่ายแสตมป์'!$T$6:$T$20000)</f>
        <v>0</v>
      </c>
      <c r="V56" s="25">
        <f>SUMIF('บันทึกการรับ-จ่ายแสตมป์'!$C$6:$C$20000,E56,'บันทึกการรับ-จ่ายแสตมป์'!$T$6:$T$20000)</f>
        <v>0</v>
      </c>
      <c r="W56" s="25">
        <f>SUMIF('บันทึกการรับ-จ่ายแสตมป์'!$C$6:$C$20000,F56,'บันทึกการรับ-จ่ายแสตมป์'!$T$6:$T$20000)</f>
        <v>0</v>
      </c>
      <c r="X56" s="25">
        <f>SUMIF('บันทึกการรับ-จ่ายแสตมป์'!$C$6:$C$20000,G56,'บันทึกการรับ-จ่ายแสตมป์'!$T$6:$T$20000)</f>
        <v>0</v>
      </c>
      <c r="Y56" s="25">
        <f>SUMIF('บันทึกการรับ-จ่ายแสตมป์'!$C$6:$C$20000,H56,'บันทึกการรับ-จ่ายแสตมป์'!$T$6:$T$20000)</f>
        <v>0</v>
      </c>
      <c r="Z56" s="25">
        <f>SUMIF('บันทึกการรับ-จ่ายแสตมป์'!$C$6:$C$20000,I56,'บันทึกการรับ-จ่ายแสตมป์'!$T$6:$T$20000)</f>
        <v>0</v>
      </c>
      <c r="AA56" s="25">
        <f>SUMIF('บันทึกการรับ-จ่ายแสตมป์'!$C$6:$C$20000,J56,'บันทึกการรับ-จ่ายแสตมป์'!$T$6:$T$20000)</f>
        <v>0</v>
      </c>
      <c r="AB56" s="25">
        <f>SUMIF('บันทึกการรับ-จ่ายแสตมป์'!$C$6:$C$20000,K56,'บันทึกการรับ-จ่ายแสตมป์'!$T$6:$T$20000)</f>
        <v>0</v>
      </c>
      <c r="AC56" s="25">
        <f>SUMIF('บันทึกการรับ-จ่ายแสตมป์'!$C$6:$C$20000,L56,'บันทึกการรับ-จ่ายแสตมป์'!$T$6:$T$20000)</f>
        <v>0</v>
      </c>
      <c r="AD56" s="25">
        <f>SUMIF('บันทึกการรับ-จ่ายแสตมป์'!$C$6:$C$20000,M56,'บันทึกการรับ-จ่ายแสตมป์'!$T$6:$T$20000)</f>
        <v>0</v>
      </c>
      <c r="AE56" s="25">
        <f>SUM(S56:AD56)</f>
        <v>0</v>
      </c>
      <c r="AF56" s="68">
        <f>SUMIF('บันทึกการรับ-จ่ายแสตมป์'!$E54:$E$20000,N56,'บันทึกการรับ-จ่ายแสตมป์'!$V$6:$V$20000)</f>
        <v>0</v>
      </c>
      <c r="AG56" s="25">
        <f>Q56+AE56</f>
        <v>0</v>
      </c>
      <c r="AH56" s="68">
        <f>R56+AF56</f>
        <v>0</v>
      </c>
      <c r="AI56" s="25"/>
    </row>
    <row r="57" spans="1:35" ht="24" x14ac:dyDescent="0.55000000000000004">
      <c r="A57" s="90">
        <v>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66" t="s">
        <v>474</v>
      </c>
      <c r="P57" s="167"/>
      <c r="Q57" s="90"/>
      <c r="R57" s="90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3"/>
      <c r="AI57" s="92"/>
    </row>
    <row r="58" spans="1:35" ht="24" x14ac:dyDescent="0.55000000000000004">
      <c r="A58" s="7"/>
      <c r="B58" s="24" t="str">
        <f>$A$3&amp;$B$5&amp;$B$6&amp;O58</f>
        <v>สาขาที่ 6ตุลาคมจ่าย81</v>
      </c>
      <c r="C58" s="24" t="str">
        <f>$A$3&amp;$C$5&amp;$C$6&amp;O58</f>
        <v>สาขาที่ 6พฤศจิกายนจ่าย81</v>
      </c>
      <c r="D58" s="24" t="str">
        <f>$A$3&amp;$D$5&amp;$D$6&amp;O58</f>
        <v>สาขาที่ 6ธันวาคมจ่าย81</v>
      </c>
      <c r="E58" s="24" t="str">
        <f>$A$3&amp;$E$5&amp;$E$6&amp;O58</f>
        <v>สาขาที่ 6มกราคมจ่าย81</v>
      </c>
      <c r="F58" s="24" t="str">
        <f>$A$3&amp;$F$5&amp;$F$6&amp;O58</f>
        <v>สาขาที่ 6กุมภาพันธ์จ่าย81</v>
      </c>
      <c r="G58" s="24" t="str">
        <f>$A$3&amp;$G$5&amp;$G$6&amp;O58</f>
        <v>สาขาที่ 6มีนาคมจ่าย81</v>
      </c>
      <c r="H58" s="24" t="str">
        <f>$A$3&amp;$H$5&amp;$H$6&amp;O58</f>
        <v>สาขาที่ 6เมษายนจ่าย81</v>
      </c>
      <c r="I58" s="24" t="str">
        <f>$A$3&amp;$I$5&amp;$I$6&amp;O58</f>
        <v>สาขาที่ 6พฤษภาคมจ่าย81</v>
      </c>
      <c r="J58" s="24" t="str">
        <f>$A$3&amp;$J$5&amp;$J$6&amp;O58</f>
        <v>สาขาที่ 6มิถุนายนจ่าย81</v>
      </c>
      <c r="K58" s="24" t="str">
        <f>$A$3&amp;$K$5&amp;$K$6&amp;O58</f>
        <v>สาขาที่ 6กรกฎาคมจ่าย81</v>
      </c>
      <c r="L58" s="24" t="str">
        <f>$A$3&amp;$L$5&amp;$L$6&amp;O58</f>
        <v>สาขาที่ 6สิงหาคมจ่าย81</v>
      </c>
      <c r="M58" s="24" t="str">
        <f>$A$3&amp;$M$5&amp;$M$6&amp;O58</f>
        <v>สาขาที่ 6กันยายนจ่าย81</v>
      </c>
      <c r="N58" s="24" t="str">
        <f t="shared" ref="N58:N61" si="63">$A$3&amp;$N$6&amp;O58</f>
        <v>สาขาที่ 6จ่าย81</v>
      </c>
      <c r="O58" s="110">
        <v>81</v>
      </c>
      <c r="P58" s="77" t="s">
        <v>475</v>
      </c>
      <c r="Q58" s="28">
        <v>0</v>
      </c>
      <c r="R58" s="116">
        <v>0</v>
      </c>
      <c r="S58" s="25">
        <f>SUMIF('บันทึกการรับ-จ่ายแสตมป์'!$C$6:$C$20000,B58,'บันทึกการรับ-จ่ายแสตมป์'!$T$6:$T$20000)</f>
        <v>0</v>
      </c>
      <c r="T58" s="25">
        <f>SUMIF('บันทึกการรับ-จ่ายแสตมป์'!$C$6:$C$20000,C58,'บันทึกการรับ-จ่ายแสตมป์'!$T$6:$T$20000)</f>
        <v>0</v>
      </c>
      <c r="U58" s="25">
        <f>SUMIF('บันทึกการรับ-จ่ายแสตมป์'!$C$6:$C$20000,D58,'บันทึกการรับ-จ่ายแสตมป์'!$T$6:$T$20000)</f>
        <v>0</v>
      </c>
      <c r="V58" s="25">
        <f>SUMIF('บันทึกการรับ-จ่ายแสตมป์'!$C$6:$C$20000,E58,'บันทึกการรับ-จ่ายแสตมป์'!$T$6:$T$20000)</f>
        <v>0</v>
      </c>
      <c r="W58" s="25">
        <f>SUMIF('บันทึกการรับ-จ่ายแสตมป์'!$C$6:$C$20000,F58,'บันทึกการรับ-จ่ายแสตมป์'!$T$6:$T$20000)</f>
        <v>0</v>
      </c>
      <c r="X58" s="25">
        <f>SUMIF('บันทึกการรับ-จ่ายแสตมป์'!$C$6:$C$20000,G58,'บันทึกการรับ-จ่ายแสตมป์'!$T$6:$T$20000)</f>
        <v>0</v>
      </c>
      <c r="Y58" s="25">
        <f>SUMIF('บันทึกการรับ-จ่ายแสตมป์'!$C$6:$C$20000,H58,'บันทึกการรับ-จ่ายแสตมป์'!$T$6:$T$20000)</f>
        <v>0</v>
      </c>
      <c r="Z58" s="25">
        <f>SUMIF('บันทึกการรับ-จ่ายแสตมป์'!$C$6:$C$20000,I58,'บันทึกการรับ-จ่ายแสตมป์'!$T$6:$T$20000)</f>
        <v>0</v>
      </c>
      <c r="AA58" s="25">
        <f>SUMIF('บันทึกการรับ-จ่ายแสตมป์'!$C$6:$C$20000,J58,'บันทึกการรับ-จ่ายแสตมป์'!$T$6:$T$20000)</f>
        <v>0</v>
      </c>
      <c r="AB58" s="25">
        <f>SUMIF('บันทึกการรับ-จ่ายแสตมป์'!$C$6:$C$20000,K58,'บันทึกการรับ-จ่ายแสตมป์'!$T$6:$T$20000)</f>
        <v>0</v>
      </c>
      <c r="AC58" s="25">
        <f>SUMIF('บันทึกการรับ-จ่ายแสตมป์'!$C$6:$C$20000,L58,'บันทึกการรับ-จ่ายแสตมป์'!$T$6:$T$20000)</f>
        <v>0</v>
      </c>
      <c r="AD58" s="25">
        <f>SUMIF('บันทึกการรับ-จ่ายแสตมป์'!$C$6:$C$20000,M58,'บันทึกการรับ-จ่ายแสตมป์'!$T$6:$T$20000)</f>
        <v>0</v>
      </c>
      <c r="AE58" s="25">
        <f t="shared" ref="AE58:AE61" si="64">SUM(S58:AD58)</f>
        <v>0</v>
      </c>
      <c r="AF58" s="68">
        <f>SUMIF('บันทึกการรับ-จ่ายแสตมป์'!$E56:$E$20000,N58,'บันทึกการรับ-จ่ายแสตมป์'!$V$6:$V$20000)</f>
        <v>0</v>
      </c>
      <c r="AG58" s="25">
        <f t="shared" ref="AG58:AH61" si="65">Q58+AE58</f>
        <v>0</v>
      </c>
      <c r="AH58" s="68">
        <f t="shared" si="65"/>
        <v>0</v>
      </c>
      <c r="AI58" s="25"/>
    </row>
    <row r="59" spans="1:35" ht="24" x14ac:dyDescent="0.55000000000000004">
      <c r="A59" s="7"/>
      <c r="B59" s="24" t="str">
        <f>$A$3&amp;$B$5&amp;$B$6&amp;O59</f>
        <v>สาขาที่ 6ตุลาคมจ่าย82</v>
      </c>
      <c r="C59" s="24" t="str">
        <f>$A$3&amp;$C$5&amp;$C$6&amp;O59</f>
        <v>สาขาที่ 6พฤศจิกายนจ่าย82</v>
      </c>
      <c r="D59" s="24" t="str">
        <f>$A$3&amp;$D$5&amp;$D$6&amp;O59</f>
        <v>สาขาที่ 6ธันวาคมจ่าย82</v>
      </c>
      <c r="E59" s="24" t="str">
        <f>$A$3&amp;$E$5&amp;$E$6&amp;O59</f>
        <v>สาขาที่ 6มกราคมจ่าย82</v>
      </c>
      <c r="F59" s="24" t="str">
        <f>$A$3&amp;$F$5&amp;$F$6&amp;O59</f>
        <v>สาขาที่ 6กุมภาพันธ์จ่าย82</v>
      </c>
      <c r="G59" s="24" t="str">
        <f>$A$3&amp;$G$5&amp;$G$6&amp;O59</f>
        <v>สาขาที่ 6มีนาคมจ่าย82</v>
      </c>
      <c r="H59" s="24" t="str">
        <f>$A$3&amp;$H$5&amp;$H$6&amp;O59</f>
        <v>สาขาที่ 6เมษายนจ่าย82</v>
      </c>
      <c r="I59" s="24" t="str">
        <f>$A$3&amp;$I$5&amp;$I$6&amp;O59</f>
        <v>สาขาที่ 6พฤษภาคมจ่าย82</v>
      </c>
      <c r="J59" s="24" t="str">
        <f>$A$3&amp;$J$5&amp;$J$6&amp;O59</f>
        <v>สาขาที่ 6มิถุนายนจ่าย82</v>
      </c>
      <c r="K59" s="24" t="str">
        <f>$A$3&amp;$K$5&amp;$K$6&amp;O59</f>
        <v>สาขาที่ 6กรกฎาคมจ่าย82</v>
      </c>
      <c r="L59" s="24" t="str">
        <f>$A$3&amp;$L$5&amp;$L$6&amp;O59</f>
        <v>สาขาที่ 6สิงหาคมจ่าย82</v>
      </c>
      <c r="M59" s="24" t="str">
        <f>$A$3&amp;$M$5&amp;$M$6&amp;O59</f>
        <v>สาขาที่ 6กันยายนจ่าย82</v>
      </c>
      <c r="N59" s="24" t="str">
        <f t="shared" si="63"/>
        <v>สาขาที่ 6จ่าย82</v>
      </c>
      <c r="O59" s="110">
        <v>82</v>
      </c>
      <c r="P59" s="77" t="s">
        <v>476</v>
      </c>
      <c r="Q59" s="28">
        <v>0</v>
      </c>
      <c r="R59" s="116">
        <v>0</v>
      </c>
      <c r="S59" s="25">
        <f>SUMIF('บันทึกการรับ-จ่ายแสตมป์'!$C$6:$C$20000,B59,'บันทึกการรับ-จ่ายแสตมป์'!$T$6:$T$20000)</f>
        <v>0</v>
      </c>
      <c r="T59" s="25">
        <f>SUMIF('บันทึกการรับ-จ่ายแสตมป์'!$C$6:$C$20000,C59,'บันทึกการรับ-จ่ายแสตมป์'!$T$6:$T$20000)</f>
        <v>0</v>
      </c>
      <c r="U59" s="25">
        <f>SUMIF('บันทึกการรับ-จ่ายแสตมป์'!$C$6:$C$20000,D59,'บันทึกการรับ-จ่ายแสตมป์'!$T$6:$T$20000)</f>
        <v>0</v>
      </c>
      <c r="V59" s="25">
        <f>SUMIF('บันทึกการรับ-จ่ายแสตมป์'!$C$6:$C$20000,E59,'บันทึกการรับ-จ่ายแสตมป์'!$T$6:$T$20000)</f>
        <v>0</v>
      </c>
      <c r="W59" s="25">
        <f>SUMIF('บันทึกการรับ-จ่ายแสตมป์'!$C$6:$C$20000,F59,'บันทึกการรับ-จ่ายแสตมป์'!$T$6:$T$20000)</f>
        <v>0</v>
      </c>
      <c r="X59" s="25">
        <f>SUMIF('บันทึกการรับ-จ่ายแสตมป์'!$C$6:$C$20000,G59,'บันทึกการรับ-จ่ายแสตมป์'!$T$6:$T$20000)</f>
        <v>0</v>
      </c>
      <c r="Y59" s="25">
        <f>SUMIF('บันทึกการรับ-จ่ายแสตมป์'!$C$6:$C$20000,H59,'บันทึกการรับ-จ่ายแสตมป์'!$T$6:$T$20000)</f>
        <v>0</v>
      </c>
      <c r="Z59" s="25">
        <f>SUMIF('บันทึกการรับ-จ่ายแสตมป์'!$C$6:$C$20000,I59,'บันทึกการรับ-จ่ายแสตมป์'!$T$6:$T$20000)</f>
        <v>0</v>
      </c>
      <c r="AA59" s="25">
        <f>SUMIF('บันทึกการรับ-จ่ายแสตมป์'!$C$6:$C$20000,J59,'บันทึกการรับ-จ่ายแสตมป์'!$T$6:$T$20000)</f>
        <v>0</v>
      </c>
      <c r="AB59" s="25">
        <f>SUMIF('บันทึกการรับ-จ่ายแสตมป์'!$C$6:$C$20000,K59,'บันทึกการรับ-จ่ายแสตมป์'!$T$6:$T$20000)</f>
        <v>0</v>
      </c>
      <c r="AC59" s="25">
        <f>SUMIF('บันทึกการรับ-จ่ายแสตมป์'!$C$6:$C$20000,L59,'บันทึกการรับ-จ่ายแสตมป์'!$T$6:$T$20000)</f>
        <v>0</v>
      </c>
      <c r="AD59" s="25">
        <f>SUMIF('บันทึกการรับ-จ่ายแสตมป์'!$C$6:$C$20000,M59,'บันทึกการรับ-จ่ายแสตมป์'!$T$6:$T$20000)</f>
        <v>0</v>
      </c>
      <c r="AE59" s="25">
        <f t="shared" si="64"/>
        <v>0</v>
      </c>
      <c r="AF59" s="68">
        <f>SUMIF('บันทึกการรับ-จ่ายแสตมป์'!$E57:$E$20000,N59,'บันทึกการรับ-จ่ายแสตมป์'!$V$6:$V$20000)</f>
        <v>0</v>
      </c>
      <c r="AG59" s="25">
        <f t="shared" si="65"/>
        <v>0</v>
      </c>
      <c r="AH59" s="68">
        <f t="shared" si="65"/>
        <v>0</v>
      </c>
      <c r="AI59" s="25"/>
    </row>
    <row r="60" spans="1:35" ht="24" x14ac:dyDescent="0.55000000000000004">
      <c r="A60" s="7"/>
      <c r="B60" s="24" t="str">
        <f>$A$3&amp;$B$5&amp;$B$6&amp;O60</f>
        <v>สาขาที่ 6ตุลาคมจ่าย83</v>
      </c>
      <c r="C60" s="24" t="str">
        <f>$A$3&amp;$C$5&amp;$C$6&amp;O60</f>
        <v>สาขาที่ 6พฤศจิกายนจ่าย83</v>
      </c>
      <c r="D60" s="24" t="str">
        <f>$A$3&amp;$D$5&amp;$D$6&amp;O60</f>
        <v>สาขาที่ 6ธันวาคมจ่าย83</v>
      </c>
      <c r="E60" s="24" t="str">
        <f>$A$3&amp;$E$5&amp;$E$6&amp;O60</f>
        <v>สาขาที่ 6มกราคมจ่าย83</v>
      </c>
      <c r="F60" s="24" t="str">
        <f>$A$3&amp;$F$5&amp;$F$6&amp;O60</f>
        <v>สาขาที่ 6กุมภาพันธ์จ่าย83</v>
      </c>
      <c r="G60" s="24" t="str">
        <f>$A$3&amp;$G$5&amp;$G$6&amp;O60</f>
        <v>สาขาที่ 6มีนาคมจ่าย83</v>
      </c>
      <c r="H60" s="24" t="str">
        <f>$A$3&amp;$H$5&amp;$H$6&amp;O60</f>
        <v>สาขาที่ 6เมษายนจ่าย83</v>
      </c>
      <c r="I60" s="24" t="str">
        <f>$A$3&amp;$I$5&amp;$I$6&amp;O60</f>
        <v>สาขาที่ 6พฤษภาคมจ่าย83</v>
      </c>
      <c r="J60" s="24" t="str">
        <f>$A$3&amp;$J$5&amp;$J$6&amp;O60</f>
        <v>สาขาที่ 6มิถุนายนจ่าย83</v>
      </c>
      <c r="K60" s="24" t="str">
        <f>$A$3&amp;$K$5&amp;$K$6&amp;O60</f>
        <v>สาขาที่ 6กรกฎาคมจ่าย83</v>
      </c>
      <c r="L60" s="24" t="str">
        <f>$A$3&amp;$L$5&amp;$L$6&amp;O60</f>
        <v>สาขาที่ 6สิงหาคมจ่าย83</v>
      </c>
      <c r="M60" s="24" t="str">
        <f>$A$3&amp;$M$5&amp;$M$6&amp;O60</f>
        <v>สาขาที่ 6กันยายนจ่าย83</v>
      </c>
      <c r="N60" s="24" t="str">
        <f t="shared" si="63"/>
        <v>สาขาที่ 6จ่าย83</v>
      </c>
      <c r="O60" s="110">
        <v>83</v>
      </c>
      <c r="P60" s="77" t="s">
        <v>477</v>
      </c>
      <c r="Q60" s="28">
        <v>0</v>
      </c>
      <c r="R60" s="116">
        <v>0</v>
      </c>
      <c r="S60" s="25">
        <f>SUMIF('บันทึกการรับ-จ่ายแสตมป์'!$C$6:$C$20000,B60,'บันทึกการรับ-จ่ายแสตมป์'!$T$6:$T$20000)</f>
        <v>0</v>
      </c>
      <c r="T60" s="25">
        <f>SUMIF('บันทึกการรับ-จ่ายแสตมป์'!$C$6:$C$20000,C60,'บันทึกการรับ-จ่ายแสตมป์'!$T$6:$T$20000)</f>
        <v>0</v>
      </c>
      <c r="U60" s="25">
        <f>SUMIF('บันทึกการรับ-จ่ายแสตมป์'!$C$6:$C$20000,D60,'บันทึกการรับ-จ่ายแสตมป์'!$T$6:$T$20000)</f>
        <v>0</v>
      </c>
      <c r="V60" s="25">
        <f>SUMIF('บันทึกการรับ-จ่ายแสตมป์'!$C$6:$C$20000,E60,'บันทึกการรับ-จ่ายแสตมป์'!$T$6:$T$20000)</f>
        <v>0</v>
      </c>
      <c r="W60" s="25">
        <f>SUMIF('บันทึกการรับ-จ่ายแสตมป์'!$C$6:$C$20000,F60,'บันทึกการรับ-จ่ายแสตมป์'!$T$6:$T$20000)</f>
        <v>0</v>
      </c>
      <c r="X60" s="25">
        <f>SUMIF('บันทึกการรับ-จ่ายแสตมป์'!$C$6:$C$20000,G60,'บันทึกการรับ-จ่ายแสตมป์'!$T$6:$T$20000)</f>
        <v>0</v>
      </c>
      <c r="Y60" s="25">
        <f>SUMIF('บันทึกการรับ-จ่ายแสตมป์'!$C$6:$C$20000,H60,'บันทึกการรับ-จ่ายแสตมป์'!$T$6:$T$20000)</f>
        <v>0</v>
      </c>
      <c r="Z60" s="25">
        <f>SUMIF('บันทึกการรับ-จ่ายแสตมป์'!$C$6:$C$20000,I60,'บันทึกการรับ-จ่ายแสตมป์'!$T$6:$T$20000)</f>
        <v>0</v>
      </c>
      <c r="AA60" s="25">
        <f>SUMIF('บันทึกการรับ-จ่ายแสตมป์'!$C$6:$C$20000,J60,'บันทึกการรับ-จ่ายแสตมป์'!$T$6:$T$20000)</f>
        <v>0</v>
      </c>
      <c r="AB60" s="25">
        <f>SUMIF('บันทึกการรับ-จ่ายแสตมป์'!$C$6:$C$20000,K60,'บันทึกการรับ-จ่ายแสตมป์'!$T$6:$T$20000)</f>
        <v>0</v>
      </c>
      <c r="AC60" s="25">
        <f>SUMIF('บันทึกการรับ-จ่ายแสตมป์'!$C$6:$C$20000,L60,'บันทึกการรับ-จ่ายแสตมป์'!$T$6:$T$20000)</f>
        <v>0</v>
      </c>
      <c r="AD60" s="25">
        <f>SUMIF('บันทึกการรับ-จ่ายแสตมป์'!$C$6:$C$20000,M60,'บันทึกการรับ-จ่ายแสตมป์'!$T$6:$T$20000)</f>
        <v>0</v>
      </c>
      <c r="AE60" s="25">
        <f t="shared" si="64"/>
        <v>0</v>
      </c>
      <c r="AF60" s="68">
        <f>SUMIF('บันทึกการรับ-จ่ายแสตมป์'!$E58:$E$20000,N60,'บันทึกการรับ-จ่ายแสตมป์'!$V$6:$V$20000)</f>
        <v>0</v>
      </c>
      <c r="AG60" s="25">
        <f t="shared" si="65"/>
        <v>0</v>
      </c>
      <c r="AH60" s="68">
        <f t="shared" si="65"/>
        <v>0</v>
      </c>
      <c r="AI60" s="25"/>
    </row>
    <row r="61" spans="1:35" ht="24" x14ac:dyDescent="0.55000000000000004">
      <c r="A61" s="7"/>
      <c r="B61" s="24" t="str">
        <f>$A$3&amp;$B$5&amp;$B$6&amp;O61</f>
        <v>สาขาที่ 6ตุลาคมจ่าย84</v>
      </c>
      <c r="C61" s="24" t="str">
        <f>$A$3&amp;$C$5&amp;$C$6&amp;O61</f>
        <v>สาขาที่ 6พฤศจิกายนจ่าย84</v>
      </c>
      <c r="D61" s="24" t="str">
        <f>$A$3&amp;$D$5&amp;$D$6&amp;O61</f>
        <v>สาขาที่ 6ธันวาคมจ่าย84</v>
      </c>
      <c r="E61" s="24" t="str">
        <f>$A$3&amp;$E$5&amp;$E$6&amp;O61</f>
        <v>สาขาที่ 6มกราคมจ่าย84</v>
      </c>
      <c r="F61" s="24" t="str">
        <f>$A$3&amp;$F$5&amp;$F$6&amp;O61</f>
        <v>สาขาที่ 6กุมภาพันธ์จ่าย84</v>
      </c>
      <c r="G61" s="24" t="str">
        <f>$A$3&amp;$G$5&amp;$G$6&amp;O61</f>
        <v>สาขาที่ 6มีนาคมจ่าย84</v>
      </c>
      <c r="H61" s="24" t="str">
        <f>$A$3&amp;$H$5&amp;$H$6&amp;O61</f>
        <v>สาขาที่ 6เมษายนจ่าย84</v>
      </c>
      <c r="I61" s="24" t="str">
        <f>$A$3&amp;$I$5&amp;$I$6&amp;O61</f>
        <v>สาขาที่ 6พฤษภาคมจ่าย84</v>
      </c>
      <c r="J61" s="24" t="str">
        <f>$A$3&amp;$J$5&amp;$J$6&amp;O61</f>
        <v>สาขาที่ 6มิถุนายนจ่าย84</v>
      </c>
      <c r="K61" s="24" t="str">
        <f>$A$3&amp;$K$5&amp;$K$6&amp;O61</f>
        <v>สาขาที่ 6กรกฎาคมจ่าย84</v>
      </c>
      <c r="L61" s="24" t="str">
        <f>$A$3&amp;$L$5&amp;$L$6&amp;O61</f>
        <v>สาขาที่ 6สิงหาคมจ่าย84</v>
      </c>
      <c r="M61" s="24" t="str">
        <f>$A$3&amp;$M$5&amp;$M$6&amp;O61</f>
        <v>สาขาที่ 6กันยายนจ่าย84</v>
      </c>
      <c r="N61" s="24" t="str">
        <f t="shared" si="63"/>
        <v>สาขาที่ 6จ่าย84</v>
      </c>
      <c r="O61" s="110">
        <v>84</v>
      </c>
      <c r="P61" s="77" t="s">
        <v>478</v>
      </c>
      <c r="Q61" s="28">
        <v>0</v>
      </c>
      <c r="R61" s="116">
        <v>0</v>
      </c>
      <c r="S61" s="25">
        <f>SUMIF('บันทึกการรับ-จ่ายแสตมป์'!$C$6:$C$20000,B61,'บันทึกการรับ-จ่ายแสตมป์'!$T$6:$T$20000)</f>
        <v>0</v>
      </c>
      <c r="T61" s="25">
        <f>SUMIF('บันทึกการรับ-จ่ายแสตมป์'!$C$6:$C$20000,C61,'บันทึกการรับ-จ่ายแสตมป์'!$T$6:$T$20000)</f>
        <v>0</v>
      </c>
      <c r="U61" s="25">
        <f>SUMIF('บันทึกการรับ-จ่ายแสตมป์'!$C$6:$C$20000,D61,'บันทึกการรับ-จ่ายแสตมป์'!$T$6:$T$20000)</f>
        <v>0</v>
      </c>
      <c r="V61" s="25">
        <f>SUMIF('บันทึกการรับ-จ่ายแสตมป์'!$C$6:$C$20000,E61,'บันทึกการรับ-จ่ายแสตมป์'!$T$6:$T$20000)</f>
        <v>0</v>
      </c>
      <c r="W61" s="25">
        <f>SUMIF('บันทึกการรับ-จ่ายแสตมป์'!$C$6:$C$20000,F61,'บันทึกการรับ-จ่ายแสตมป์'!$T$6:$T$20000)</f>
        <v>0</v>
      </c>
      <c r="X61" s="25">
        <f>SUMIF('บันทึกการรับ-จ่ายแสตมป์'!$C$6:$C$20000,G61,'บันทึกการรับ-จ่ายแสตมป์'!$T$6:$T$20000)</f>
        <v>0</v>
      </c>
      <c r="Y61" s="25">
        <f>SUMIF('บันทึกการรับ-จ่ายแสตมป์'!$C$6:$C$20000,H61,'บันทึกการรับ-จ่ายแสตมป์'!$T$6:$T$20000)</f>
        <v>0</v>
      </c>
      <c r="Z61" s="25">
        <f>SUMIF('บันทึกการรับ-จ่ายแสตมป์'!$C$6:$C$20000,I61,'บันทึกการรับ-จ่ายแสตมป์'!$T$6:$T$20000)</f>
        <v>0</v>
      </c>
      <c r="AA61" s="25">
        <f>SUMIF('บันทึกการรับ-จ่ายแสตมป์'!$C$6:$C$20000,J61,'บันทึกการรับ-จ่ายแสตมป์'!$T$6:$T$20000)</f>
        <v>0</v>
      </c>
      <c r="AB61" s="25">
        <f>SUMIF('บันทึกการรับ-จ่ายแสตมป์'!$C$6:$C$20000,K61,'บันทึกการรับ-จ่ายแสตมป์'!$T$6:$T$20000)</f>
        <v>0</v>
      </c>
      <c r="AC61" s="25">
        <f>SUMIF('บันทึกการรับ-จ่ายแสตมป์'!$C$6:$C$20000,L61,'บันทึกการรับ-จ่ายแสตมป์'!$T$6:$T$20000)</f>
        <v>0</v>
      </c>
      <c r="AD61" s="25">
        <f>SUMIF('บันทึกการรับ-จ่ายแสตมป์'!$C$6:$C$20000,M61,'บันทึกการรับ-จ่ายแสตมป์'!$T$6:$T$20000)</f>
        <v>0</v>
      </c>
      <c r="AE61" s="25">
        <f t="shared" si="64"/>
        <v>0</v>
      </c>
      <c r="AF61" s="68">
        <f>SUMIF('บันทึกการรับ-จ่ายแสตมป์'!$E59:$E$20000,N61,'บันทึกการรับ-จ่ายแสตมป์'!$V$6:$V$20000)</f>
        <v>0</v>
      </c>
      <c r="AG61" s="25">
        <f t="shared" si="65"/>
        <v>0</v>
      </c>
      <c r="AH61" s="68">
        <f t="shared" si="65"/>
        <v>0</v>
      </c>
      <c r="AI61" s="25"/>
    </row>
    <row r="62" spans="1:35" ht="24" x14ac:dyDescent="0.55000000000000004">
      <c r="A62" s="90">
        <v>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66" t="s">
        <v>479</v>
      </c>
      <c r="P62" s="167"/>
      <c r="Q62" s="90"/>
      <c r="R62" s="90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2"/>
      <c r="AH62" s="93"/>
      <c r="AI62" s="92"/>
    </row>
    <row r="63" spans="1:35" ht="24" x14ac:dyDescent="0.55000000000000004">
      <c r="A63" s="7"/>
      <c r="B63" s="24" t="str">
        <f>$A$3&amp;$B$5&amp;$B$6&amp;O63</f>
        <v>สาขาที่ 6ตุลาคมจ่าย91</v>
      </c>
      <c r="C63" s="24" t="str">
        <f>$A$3&amp;$C$5&amp;$C$6&amp;O63</f>
        <v>สาขาที่ 6พฤศจิกายนจ่าย91</v>
      </c>
      <c r="D63" s="24" t="str">
        <f>$A$3&amp;$D$5&amp;$D$6&amp;O63</f>
        <v>สาขาที่ 6ธันวาคมจ่าย91</v>
      </c>
      <c r="E63" s="24" t="str">
        <f>$A$3&amp;$E$5&amp;$E$6&amp;O63</f>
        <v>สาขาที่ 6มกราคมจ่าย91</v>
      </c>
      <c r="F63" s="24" t="str">
        <f>$A$3&amp;$F$5&amp;$F$6&amp;O63</f>
        <v>สาขาที่ 6กุมภาพันธ์จ่าย91</v>
      </c>
      <c r="G63" s="24" t="str">
        <f>$A$3&amp;$G$5&amp;$G$6&amp;O63</f>
        <v>สาขาที่ 6มีนาคมจ่าย91</v>
      </c>
      <c r="H63" s="24" t="str">
        <f>$A$3&amp;$H$5&amp;$H$6&amp;O63</f>
        <v>สาขาที่ 6เมษายนจ่าย91</v>
      </c>
      <c r="I63" s="24" t="str">
        <f>$A$3&amp;$I$5&amp;$I$6&amp;O63</f>
        <v>สาขาที่ 6พฤษภาคมจ่าย91</v>
      </c>
      <c r="J63" s="24" t="str">
        <f>$A$3&amp;$J$5&amp;$J$6&amp;O63</f>
        <v>สาขาที่ 6มิถุนายนจ่าย91</v>
      </c>
      <c r="K63" s="24" t="str">
        <f>$A$3&amp;$K$5&amp;$K$6&amp;O63</f>
        <v>สาขาที่ 6กรกฎาคมจ่าย91</v>
      </c>
      <c r="L63" s="24" t="str">
        <f>$A$3&amp;$L$5&amp;$L$6&amp;O63</f>
        <v>สาขาที่ 6สิงหาคมจ่าย91</v>
      </c>
      <c r="M63" s="24" t="str">
        <f>$A$3&amp;$M$5&amp;$M$6&amp;O63</f>
        <v>สาขาที่ 6กันยายนจ่าย91</v>
      </c>
      <c r="N63" s="24" t="str">
        <f t="shared" ref="N63:N65" si="66">$A$3&amp;$N$6&amp;O63</f>
        <v>สาขาที่ 6จ่าย91</v>
      </c>
      <c r="O63" s="110">
        <v>91</v>
      </c>
      <c r="P63" s="77" t="s">
        <v>480</v>
      </c>
      <c r="Q63" s="28">
        <v>0</v>
      </c>
      <c r="R63" s="116">
        <v>0</v>
      </c>
      <c r="S63" s="25">
        <f>SUMIF('บันทึกการรับ-จ่ายแสตมป์'!$C$6:$C$20000,B63,'บันทึกการรับ-จ่ายแสตมป์'!$T$6:$T$20000)</f>
        <v>0</v>
      </c>
      <c r="T63" s="25">
        <f>SUMIF('บันทึกการรับ-จ่ายแสตมป์'!$C$6:$C$20000,C63,'บันทึกการรับ-จ่ายแสตมป์'!$T$6:$T$20000)</f>
        <v>0</v>
      </c>
      <c r="U63" s="25">
        <f>SUMIF('บันทึกการรับ-จ่ายแสตมป์'!$C$6:$C$20000,D63,'บันทึกการรับ-จ่ายแสตมป์'!$T$6:$T$20000)</f>
        <v>0</v>
      </c>
      <c r="V63" s="25">
        <f>SUMIF('บันทึกการรับ-จ่ายแสตมป์'!$C$6:$C$20000,E63,'บันทึกการรับ-จ่ายแสตมป์'!$T$6:$T$20000)</f>
        <v>0</v>
      </c>
      <c r="W63" s="25">
        <f>SUMIF('บันทึกการรับ-จ่ายแสตมป์'!$C$6:$C$20000,F63,'บันทึกการรับ-จ่ายแสตมป์'!$T$6:$T$20000)</f>
        <v>0</v>
      </c>
      <c r="X63" s="25">
        <f>SUMIF('บันทึกการรับ-จ่ายแสตมป์'!$C$6:$C$20000,G63,'บันทึกการรับ-จ่ายแสตมป์'!$T$6:$T$20000)</f>
        <v>0</v>
      </c>
      <c r="Y63" s="25">
        <f>SUMIF('บันทึกการรับ-จ่ายแสตมป์'!$C$6:$C$20000,H63,'บันทึกการรับ-จ่ายแสตมป์'!$T$6:$T$20000)</f>
        <v>0</v>
      </c>
      <c r="Z63" s="25">
        <f>SUMIF('บันทึกการรับ-จ่ายแสตมป์'!$C$6:$C$20000,I63,'บันทึกการรับ-จ่ายแสตมป์'!$T$6:$T$20000)</f>
        <v>0</v>
      </c>
      <c r="AA63" s="25">
        <f>SUMIF('บันทึกการรับ-จ่ายแสตมป์'!$C$6:$C$20000,J63,'บันทึกการรับ-จ่ายแสตมป์'!$T$6:$T$20000)</f>
        <v>0</v>
      </c>
      <c r="AB63" s="25">
        <f>SUMIF('บันทึกการรับ-จ่ายแสตมป์'!$C$6:$C$20000,K63,'บันทึกการรับ-จ่ายแสตมป์'!$T$6:$T$20000)</f>
        <v>0</v>
      </c>
      <c r="AC63" s="25">
        <f>SUMIF('บันทึกการรับ-จ่ายแสตมป์'!$C$6:$C$20000,L63,'บันทึกการรับ-จ่ายแสตมป์'!$T$6:$T$20000)</f>
        <v>0</v>
      </c>
      <c r="AD63" s="25">
        <f>SUMIF('บันทึกการรับ-จ่ายแสตมป์'!$C$6:$C$20000,M63,'บันทึกการรับ-จ่ายแสตมป์'!$T$6:$T$20000)</f>
        <v>0</v>
      </c>
      <c r="AE63" s="25">
        <f t="shared" ref="AE63:AE65" si="67">SUM(S63:AD63)</f>
        <v>0</v>
      </c>
      <c r="AF63" s="68">
        <f>SUMIF('บันทึกการรับ-จ่ายแสตมป์'!$E61:$E$20000,N63,'บันทึกการรับ-จ่ายแสตมป์'!$V$6:$V$20000)</f>
        <v>0</v>
      </c>
      <c r="AG63" s="25">
        <f t="shared" ref="AG63:AH65" si="68">Q63+AE63</f>
        <v>0</v>
      </c>
      <c r="AH63" s="68">
        <f t="shared" si="68"/>
        <v>0</v>
      </c>
      <c r="AI63" s="25"/>
    </row>
    <row r="64" spans="1:35" ht="24" x14ac:dyDescent="0.55000000000000004">
      <c r="A64" s="7"/>
      <c r="B64" s="24" t="str">
        <f>$A$3&amp;$B$5&amp;$B$6&amp;O64</f>
        <v>สาขาที่ 6ตุลาคมจ่าย92</v>
      </c>
      <c r="C64" s="24" t="str">
        <f>$A$3&amp;$C$5&amp;$C$6&amp;O64</f>
        <v>สาขาที่ 6พฤศจิกายนจ่าย92</v>
      </c>
      <c r="D64" s="24" t="str">
        <f>$A$3&amp;$D$5&amp;$D$6&amp;O64</f>
        <v>สาขาที่ 6ธันวาคมจ่าย92</v>
      </c>
      <c r="E64" s="24" t="str">
        <f>$A$3&amp;$E$5&amp;$E$6&amp;O64</f>
        <v>สาขาที่ 6มกราคมจ่าย92</v>
      </c>
      <c r="F64" s="24" t="str">
        <f>$A$3&amp;$F$5&amp;$F$6&amp;O64</f>
        <v>สาขาที่ 6กุมภาพันธ์จ่าย92</v>
      </c>
      <c r="G64" s="24" t="str">
        <f>$A$3&amp;$G$5&amp;$G$6&amp;O64</f>
        <v>สาขาที่ 6มีนาคมจ่าย92</v>
      </c>
      <c r="H64" s="24" t="str">
        <f>$A$3&amp;$H$5&amp;$H$6&amp;O64</f>
        <v>สาขาที่ 6เมษายนจ่าย92</v>
      </c>
      <c r="I64" s="24" t="str">
        <f>$A$3&amp;$I$5&amp;$I$6&amp;O64</f>
        <v>สาขาที่ 6พฤษภาคมจ่าย92</v>
      </c>
      <c r="J64" s="24" t="str">
        <f>$A$3&amp;$J$5&amp;$J$6&amp;O64</f>
        <v>สาขาที่ 6มิถุนายนจ่าย92</v>
      </c>
      <c r="K64" s="24" t="str">
        <f>$A$3&amp;$K$5&amp;$K$6&amp;O64</f>
        <v>สาขาที่ 6กรกฎาคมจ่าย92</v>
      </c>
      <c r="L64" s="24" t="str">
        <f>$A$3&amp;$L$5&amp;$L$6&amp;O64</f>
        <v>สาขาที่ 6สิงหาคมจ่าย92</v>
      </c>
      <c r="M64" s="24" t="str">
        <f>$A$3&amp;$M$5&amp;$M$6&amp;O64</f>
        <v>สาขาที่ 6กันยายนจ่าย92</v>
      </c>
      <c r="N64" s="24" t="str">
        <f t="shared" si="66"/>
        <v>สาขาที่ 6จ่าย92</v>
      </c>
      <c r="O64" s="110">
        <v>92</v>
      </c>
      <c r="P64" s="77" t="s">
        <v>481</v>
      </c>
      <c r="Q64" s="28">
        <v>0</v>
      </c>
      <c r="R64" s="116">
        <v>0</v>
      </c>
      <c r="S64" s="25">
        <f>SUMIF('บันทึกการรับ-จ่ายแสตมป์'!$C$6:$C$20000,B64,'บันทึกการรับ-จ่ายแสตมป์'!$T$6:$T$20000)</f>
        <v>0</v>
      </c>
      <c r="T64" s="25">
        <f>SUMIF('บันทึกการรับ-จ่ายแสตมป์'!$C$6:$C$20000,C64,'บันทึกการรับ-จ่ายแสตมป์'!$T$6:$T$20000)</f>
        <v>0</v>
      </c>
      <c r="U64" s="25">
        <f>SUMIF('บันทึกการรับ-จ่ายแสตมป์'!$C$6:$C$20000,D64,'บันทึกการรับ-จ่ายแสตมป์'!$T$6:$T$20000)</f>
        <v>0</v>
      </c>
      <c r="V64" s="25">
        <f>SUMIF('บันทึกการรับ-จ่ายแสตมป์'!$C$6:$C$20000,E64,'บันทึกการรับ-จ่ายแสตมป์'!$T$6:$T$20000)</f>
        <v>0</v>
      </c>
      <c r="W64" s="25">
        <f>SUMIF('บันทึกการรับ-จ่ายแสตมป์'!$C$6:$C$20000,F64,'บันทึกการรับ-จ่ายแสตมป์'!$T$6:$T$20000)</f>
        <v>0</v>
      </c>
      <c r="X64" s="25">
        <f>SUMIF('บันทึกการรับ-จ่ายแสตมป์'!$C$6:$C$20000,G64,'บันทึกการรับ-จ่ายแสตมป์'!$T$6:$T$20000)</f>
        <v>0</v>
      </c>
      <c r="Y64" s="25">
        <f>SUMIF('บันทึกการรับ-จ่ายแสตมป์'!$C$6:$C$20000,H64,'บันทึกการรับ-จ่ายแสตมป์'!$T$6:$T$20000)</f>
        <v>0</v>
      </c>
      <c r="Z64" s="25">
        <f>SUMIF('บันทึกการรับ-จ่ายแสตมป์'!$C$6:$C$20000,I64,'บันทึกการรับ-จ่ายแสตมป์'!$T$6:$T$20000)</f>
        <v>0</v>
      </c>
      <c r="AA64" s="25">
        <f>SUMIF('บันทึกการรับ-จ่ายแสตมป์'!$C$6:$C$20000,J64,'บันทึกการรับ-จ่ายแสตมป์'!$T$6:$T$20000)</f>
        <v>0</v>
      </c>
      <c r="AB64" s="25">
        <f>SUMIF('บันทึกการรับ-จ่ายแสตมป์'!$C$6:$C$20000,K64,'บันทึกการรับ-จ่ายแสตมป์'!$T$6:$T$20000)</f>
        <v>0</v>
      </c>
      <c r="AC64" s="25">
        <f>SUMIF('บันทึกการรับ-จ่ายแสตมป์'!$C$6:$C$20000,L64,'บันทึกการรับ-จ่ายแสตมป์'!$T$6:$T$20000)</f>
        <v>0</v>
      </c>
      <c r="AD64" s="25">
        <f>SUMIF('บันทึกการรับ-จ่ายแสตมป์'!$C$6:$C$20000,M64,'บันทึกการรับ-จ่ายแสตมป์'!$T$6:$T$20000)</f>
        <v>0</v>
      </c>
      <c r="AE64" s="25">
        <f t="shared" si="67"/>
        <v>0</v>
      </c>
      <c r="AF64" s="68">
        <f>SUMIF('บันทึกการรับ-จ่ายแสตมป์'!$E62:$E$20000,N64,'บันทึกการรับ-จ่ายแสตมป์'!$V$6:$V$20000)</f>
        <v>0</v>
      </c>
      <c r="AG64" s="25">
        <f t="shared" si="68"/>
        <v>0</v>
      </c>
      <c r="AH64" s="68">
        <f t="shared" si="68"/>
        <v>0</v>
      </c>
      <c r="AI64" s="25"/>
    </row>
    <row r="65" spans="1:35" ht="24" x14ac:dyDescent="0.55000000000000004">
      <c r="A65" s="7"/>
      <c r="B65" s="24" t="str">
        <f>$A$3&amp;$B$5&amp;$B$6&amp;O65</f>
        <v>สาขาที่ 6ตุลาคมจ่าย93</v>
      </c>
      <c r="C65" s="24" t="str">
        <f>$A$3&amp;$C$5&amp;$C$6&amp;O65</f>
        <v>สาขาที่ 6พฤศจิกายนจ่าย93</v>
      </c>
      <c r="D65" s="24" t="str">
        <f>$A$3&amp;$D$5&amp;$D$6&amp;O65</f>
        <v>สาขาที่ 6ธันวาคมจ่าย93</v>
      </c>
      <c r="E65" s="24" t="str">
        <f>$A$3&amp;$E$5&amp;$E$6&amp;O65</f>
        <v>สาขาที่ 6มกราคมจ่าย93</v>
      </c>
      <c r="F65" s="24" t="str">
        <f>$A$3&amp;$F$5&amp;$F$6&amp;O65</f>
        <v>สาขาที่ 6กุมภาพันธ์จ่าย93</v>
      </c>
      <c r="G65" s="24" t="str">
        <f>$A$3&amp;$G$5&amp;$G$6&amp;O65</f>
        <v>สาขาที่ 6มีนาคมจ่าย93</v>
      </c>
      <c r="H65" s="24" t="str">
        <f>$A$3&amp;$H$5&amp;$H$6&amp;O65</f>
        <v>สาขาที่ 6เมษายนจ่าย93</v>
      </c>
      <c r="I65" s="24" t="str">
        <f>$A$3&amp;$I$5&amp;$I$6&amp;O65</f>
        <v>สาขาที่ 6พฤษภาคมจ่าย93</v>
      </c>
      <c r="J65" s="24" t="str">
        <f>$A$3&amp;$J$5&amp;$J$6&amp;O65</f>
        <v>สาขาที่ 6มิถุนายนจ่าย93</v>
      </c>
      <c r="K65" s="24" t="str">
        <f>$A$3&amp;$K$5&amp;$K$6&amp;O65</f>
        <v>สาขาที่ 6กรกฎาคมจ่าย93</v>
      </c>
      <c r="L65" s="24" t="str">
        <f>$A$3&amp;$L$5&amp;$L$6&amp;O65</f>
        <v>สาขาที่ 6สิงหาคมจ่าย93</v>
      </c>
      <c r="M65" s="24" t="str">
        <f>$A$3&amp;$M$5&amp;$M$6&amp;O65</f>
        <v>สาขาที่ 6กันยายนจ่าย93</v>
      </c>
      <c r="N65" s="24" t="str">
        <f t="shared" si="66"/>
        <v>สาขาที่ 6จ่าย93</v>
      </c>
      <c r="O65" s="110">
        <v>93</v>
      </c>
      <c r="P65" s="77" t="s">
        <v>482</v>
      </c>
      <c r="Q65" s="28">
        <v>0</v>
      </c>
      <c r="R65" s="116">
        <v>0</v>
      </c>
      <c r="S65" s="25">
        <f>SUMIF('บันทึกการรับ-จ่ายแสตมป์'!$C$6:$C$20000,B65,'บันทึกการรับ-จ่ายแสตมป์'!$T$6:$T$20000)</f>
        <v>0</v>
      </c>
      <c r="T65" s="25">
        <f>SUMIF('บันทึกการรับ-จ่ายแสตมป์'!$C$6:$C$20000,C65,'บันทึกการรับ-จ่ายแสตมป์'!$T$6:$T$20000)</f>
        <v>0</v>
      </c>
      <c r="U65" s="25">
        <f>SUMIF('บันทึกการรับ-จ่ายแสตมป์'!$C$6:$C$20000,D65,'บันทึกการรับ-จ่ายแสตมป์'!$T$6:$T$20000)</f>
        <v>0</v>
      </c>
      <c r="V65" s="25">
        <f>SUMIF('บันทึกการรับ-จ่ายแสตมป์'!$C$6:$C$20000,E65,'บันทึกการรับ-จ่ายแสตมป์'!$T$6:$T$20000)</f>
        <v>0</v>
      </c>
      <c r="W65" s="25">
        <f>SUMIF('บันทึกการรับ-จ่ายแสตมป์'!$C$6:$C$20000,F65,'บันทึกการรับ-จ่ายแสตมป์'!$T$6:$T$20000)</f>
        <v>0</v>
      </c>
      <c r="X65" s="25">
        <f>SUMIF('บันทึกการรับ-จ่ายแสตมป์'!$C$6:$C$20000,G65,'บันทึกการรับ-จ่ายแสตมป์'!$T$6:$T$20000)</f>
        <v>0</v>
      </c>
      <c r="Y65" s="25">
        <f>SUMIF('บันทึกการรับ-จ่ายแสตมป์'!$C$6:$C$20000,H65,'บันทึกการรับ-จ่ายแสตมป์'!$T$6:$T$20000)</f>
        <v>0</v>
      </c>
      <c r="Z65" s="25">
        <f>SUMIF('บันทึกการรับ-จ่ายแสตมป์'!$C$6:$C$20000,I65,'บันทึกการรับ-จ่ายแสตมป์'!$T$6:$T$20000)</f>
        <v>0</v>
      </c>
      <c r="AA65" s="25">
        <f>SUMIF('บันทึกการรับ-จ่ายแสตมป์'!$C$6:$C$20000,J65,'บันทึกการรับ-จ่ายแสตมป์'!$T$6:$T$20000)</f>
        <v>0</v>
      </c>
      <c r="AB65" s="25">
        <f>SUMIF('บันทึกการรับ-จ่ายแสตมป์'!$C$6:$C$20000,K65,'บันทึกการรับ-จ่ายแสตมป์'!$T$6:$T$20000)</f>
        <v>0</v>
      </c>
      <c r="AC65" s="25">
        <f>SUMIF('บันทึกการรับ-จ่ายแสตมป์'!$C$6:$C$20000,L65,'บันทึกการรับ-จ่ายแสตมป์'!$T$6:$T$20000)</f>
        <v>0</v>
      </c>
      <c r="AD65" s="25">
        <f>SUMIF('บันทึกการรับ-จ่ายแสตมป์'!$C$6:$C$20000,M65,'บันทึกการรับ-จ่ายแสตมป์'!$T$6:$T$20000)</f>
        <v>0</v>
      </c>
      <c r="AE65" s="25">
        <f t="shared" si="67"/>
        <v>0</v>
      </c>
      <c r="AF65" s="68">
        <f>SUMIF('บันทึกการรับ-จ่ายแสตมป์'!$E63:$E$20000,N65,'บันทึกการรับ-จ่ายแสตมป์'!$V$6:$V$20000)</f>
        <v>0</v>
      </c>
      <c r="AG65" s="25">
        <f t="shared" si="68"/>
        <v>0</v>
      </c>
      <c r="AH65" s="68">
        <f t="shared" si="68"/>
        <v>0</v>
      </c>
      <c r="AI65" s="25"/>
    </row>
    <row r="66" spans="1:35" ht="24" x14ac:dyDescent="0.55000000000000004">
      <c r="A66" s="90">
        <v>10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66" t="s">
        <v>483</v>
      </c>
      <c r="P66" s="167"/>
      <c r="Q66" s="90"/>
      <c r="R66" s="90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2"/>
      <c r="AH66" s="93"/>
      <c r="AI66" s="92"/>
    </row>
    <row r="67" spans="1:35" ht="24" x14ac:dyDescent="0.55000000000000004">
      <c r="A67" s="7"/>
      <c r="B67" s="24" t="str">
        <f>$A$3&amp;$B$5&amp;$B$6&amp;O67</f>
        <v>สาขาที่ 6ตุลาคมจ่าย10</v>
      </c>
      <c r="C67" s="24" t="str">
        <f>$A$3&amp;$C$5&amp;$C$6&amp;O67</f>
        <v>สาขาที่ 6พฤศจิกายนจ่าย10</v>
      </c>
      <c r="D67" s="24" t="str">
        <f>$A$3&amp;$D$5&amp;$D$6&amp;O67</f>
        <v>สาขาที่ 6ธันวาคมจ่าย10</v>
      </c>
      <c r="E67" s="24" t="str">
        <f>$A$3&amp;$E$5&amp;$E$6&amp;O67</f>
        <v>สาขาที่ 6มกราคมจ่าย10</v>
      </c>
      <c r="F67" s="24" t="str">
        <f>$A$3&amp;$F$5&amp;$F$6&amp;O67</f>
        <v>สาขาที่ 6กุมภาพันธ์จ่าย10</v>
      </c>
      <c r="G67" s="24" t="str">
        <f>$A$3&amp;$G$5&amp;$G$6&amp;O67</f>
        <v>สาขาที่ 6มีนาคมจ่าย10</v>
      </c>
      <c r="H67" s="24" t="str">
        <f>$A$3&amp;$H$5&amp;$H$6&amp;O67</f>
        <v>สาขาที่ 6เมษายนจ่าย10</v>
      </c>
      <c r="I67" s="24" t="str">
        <f>$A$3&amp;$I$5&amp;$I$6&amp;O67</f>
        <v>สาขาที่ 6พฤษภาคมจ่าย10</v>
      </c>
      <c r="J67" s="24" t="str">
        <f>$A$3&amp;$J$5&amp;$J$6&amp;O67</f>
        <v>สาขาที่ 6มิถุนายนจ่าย10</v>
      </c>
      <c r="K67" s="24" t="str">
        <f>$A$3&amp;$K$5&amp;$K$6&amp;O67</f>
        <v>สาขาที่ 6กรกฎาคมจ่าย10</v>
      </c>
      <c r="L67" s="24" t="str">
        <f>$A$3&amp;$L$5&amp;$L$6&amp;O67</f>
        <v>สาขาที่ 6สิงหาคมจ่าย10</v>
      </c>
      <c r="M67" s="24" t="str">
        <f>$A$3&amp;$M$5&amp;$M$6&amp;O67</f>
        <v>สาขาที่ 6กันยายนจ่าย10</v>
      </c>
      <c r="N67" s="24" t="str">
        <f t="shared" ref="N67:N71" si="69">$A$3&amp;$N$6&amp;O67</f>
        <v>สาขาที่ 6จ่าย10</v>
      </c>
      <c r="O67" s="110">
        <v>10</v>
      </c>
      <c r="P67" s="77" t="s">
        <v>484</v>
      </c>
      <c r="Q67" s="28">
        <v>0</v>
      </c>
      <c r="R67" s="116">
        <v>0</v>
      </c>
      <c r="S67" s="25">
        <f>SUMIF('บันทึกการรับ-จ่ายแสตมป์'!$C$6:$C$20000,B67,'บันทึกการรับ-จ่ายแสตมป์'!$T$6:$T$20000)</f>
        <v>0</v>
      </c>
      <c r="T67" s="25">
        <f>SUMIF('บันทึกการรับ-จ่ายแสตมป์'!$C$6:$C$20000,C67,'บันทึกการรับ-จ่ายแสตมป์'!$T$6:$T$20000)</f>
        <v>0</v>
      </c>
      <c r="U67" s="25">
        <f>SUMIF('บันทึกการรับ-จ่ายแสตมป์'!$C$6:$C$20000,D67,'บันทึกการรับ-จ่ายแสตมป์'!$T$6:$T$20000)</f>
        <v>0</v>
      </c>
      <c r="V67" s="25">
        <f>SUMIF('บันทึกการรับ-จ่ายแสตมป์'!$C$6:$C$20000,E67,'บันทึกการรับ-จ่ายแสตมป์'!$T$6:$T$20000)</f>
        <v>0</v>
      </c>
      <c r="W67" s="25">
        <f>SUMIF('บันทึกการรับ-จ่ายแสตมป์'!$C$6:$C$20000,F67,'บันทึกการรับ-จ่ายแสตมป์'!$T$6:$T$20000)</f>
        <v>0</v>
      </c>
      <c r="X67" s="25">
        <f>SUMIF('บันทึกการรับ-จ่ายแสตมป์'!$C$6:$C$20000,G67,'บันทึกการรับ-จ่ายแสตมป์'!$T$6:$T$20000)</f>
        <v>0</v>
      </c>
      <c r="Y67" s="25">
        <f>SUMIF('บันทึกการรับ-จ่ายแสตมป์'!$C$6:$C$20000,H67,'บันทึกการรับ-จ่ายแสตมป์'!$T$6:$T$20000)</f>
        <v>0</v>
      </c>
      <c r="Z67" s="25">
        <f>SUMIF('บันทึกการรับ-จ่ายแสตมป์'!$C$6:$C$20000,I67,'บันทึกการรับ-จ่ายแสตมป์'!$T$6:$T$20000)</f>
        <v>0</v>
      </c>
      <c r="AA67" s="25">
        <f>SUMIF('บันทึกการรับ-จ่ายแสตมป์'!$C$6:$C$20000,J67,'บันทึกการรับ-จ่ายแสตมป์'!$T$6:$T$20000)</f>
        <v>0</v>
      </c>
      <c r="AB67" s="25">
        <f>SUMIF('บันทึกการรับ-จ่ายแสตมป์'!$C$6:$C$20000,K67,'บันทึกการรับ-จ่ายแสตมป์'!$T$6:$T$20000)</f>
        <v>0</v>
      </c>
      <c r="AC67" s="25">
        <f>SUMIF('บันทึกการรับ-จ่ายแสตมป์'!$C$6:$C$20000,L67,'บันทึกการรับ-จ่ายแสตมป์'!$T$6:$T$20000)</f>
        <v>0</v>
      </c>
      <c r="AD67" s="25">
        <f>SUMIF('บันทึกการรับ-จ่ายแสตมป์'!$C$6:$C$20000,M67,'บันทึกการรับ-จ่ายแสตมป์'!$T$6:$T$20000)</f>
        <v>0</v>
      </c>
      <c r="AE67" s="25">
        <f t="shared" ref="AE67:AE71" si="70">SUM(S67:AD67)</f>
        <v>0</v>
      </c>
      <c r="AF67" s="68">
        <f>SUMIF('บันทึกการรับ-จ่ายแสตมป์'!$E65:$E$20000,N67,'บันทึกการรับ-จ่ายแสตมป์'!$V$6:$V$20000)</f>
        <v>0</v>
      </c>
      <c r="AG67" s="25">
        <f t="shared" ref="AG67:AH71" si="71">Q67+AE67</f>
        <v>0</v>
      </c>
      <c r="AH67" s="68">
        <f t="shared" si="71"/>
        <v>0</v>
      </c>
      <c r="AI67" s="25"/>
    </row>
    <row r="68" spans="1:35" ht="24" x14ac:dyDescent="0.55000000000000004">
      <c r="A68" s="7"/>
      <c r="B68" s="24" t="str">
        <f>$A$3&amp;$B$5&amp;$B$6&amp;O68</f>
        <v>สาขาที่ 6ตุลาคมจ่าย101</v>
      </c>
      <c r="C68" s="24" t="str">
        <f>$A$3&amp;$C$5&amp;$C$6&amp;O68</f>
        <v>สาขาที่ 6พฤศจิกายนจ่าย101</v>
      </c>
      <c r="D68" s="24" t="str">
        <f>$A$3&amp;$D$5&amp;$D$6&amp;O68</f>
        <v>สาขาที่ 6ธันวาคมจ่าย101</v>
      </c>
      <c r="E68" s="24" t="str">
        <f>$A$3&amp;$E$5&amp;$E$6&amp;O68</f>
        <v>สาขาที่ 6มกราคมจ่าย101</v>
      </c>
      <c r="F68" s="24" t="str">
        <f>$A$3&amp;$F$5&amp;$F$6&amp;O68</f>
        <v>สาขาที่ 6กุมภาพันธ์จ่าย101</v>
      </c>
      <c r="G68" s="24" t="str">
        <f>$A$3&amp;$G$5&amp;$G$6&amp;O68</f>
        <v>สาขาที่ 6มีนาคมจ่าย101</v>
      </c>
      <c r="H68" s="24" t="str">
        <f>$A$3&amp;$H$5&amp;$H$6&amp;O68</f>
        <v>สาขาที่ 6เมษายนจ่าย101</v>
      </c>
      <c r="I68" s="24" t="str">
        <f>$A$3&amp;$I$5&amp;$I$6&amp;O68</f>
        <v>สาขาที่ 6พฤษภาคมจ่าย101</v>
      </c>
      <c r="J68" s="24" t="str">
        <f>$A$3&amp;$J$5&amp;$J$6&amp;O68</f>
        <v>สาขาที่ 6มิถุนายนจ่าย101</v>
      </c>
      <c r="K68" s="24" t="str">
        <f>$A$3&amp;$K$5&amp;$K$6&amp;O68</f>
        <v>สาขาที่ 6กรกฎาคมจ่าย101</v>
      </c>
      <c r="L68" s="24" t="str">
        <f>$A$3&amp;$L$5&amp;$L$6&amp;O68</f>
        <v>สาขาที่ 6สิงหาคมจ่าย101</v>
      </c>
      <c r="M68" s="24" t="str">
        <f>$A$3&amp;$M$5&amp;$M$6&amp;O68</f>
        <v>สาขาที่ 6กันยายนจ่าย101</v>
      </c>
      <c r="N68" s="24" t="str">
        <f t="shared" si="69"/>
        <v>สาขาที่ 6จ่าย101</v>
      </c>
      <c r="O68" s="110">
        <v>101</v>
      </c>
      <c r="P68" s="77" t="s">
        <v>485</v>
      </c>
      <c r="Q68" s="28">
        <v>0</v>
      </c>
      <c r="R68" s="116">
        <v>0</v>
      </c>
      <c r="S68" s="25">
        <f>SUMIF('บันทึกการรับ-จ่ายแสตมป์'!$C$6:$C$20000,B68,'บันทึกการรับ-จ่ายแสตมป์'!$T$6:$T$20000)</f>
        <v>0</v>
      </c>
      <c r="T68" s="25">
        <f>SUMIF('บันทึกการรับ-จ่ายแสตมป์'!$C$6:$C$20000,C68,'บันทึกการรับ-จ่ายแสตมป์'!$T$6:$T$20000)</f>
        <v>0</v>
      </c>
      <c r="U68" s="25">
        <f>SUMIF('บันทึกการรับ-จ่ายแสตมป์'!$C$6:$C$20000,D68,'บันทึกการรับ-จ่ายแสตมป์'!$T$6:$T$20000)</f>
        <v>0</v>
      </c>
      <c r="V68" s="25">
        <f>SUMIF('บันทึกการรับ-จ่ายแสตมป์'!$C$6:$C$20000,E68,'บันทึกการรับ-จ่ายแสตมป์'!$T$6:$T$20000)</f>
        <v>0</v>
      </c>
      <c r="W68" s="25">
        <f>SUMIF('บันทึกการรับ-จ่ายแสตมป์'!$C$6:$C$20000,F68,'บันทึกการรับ-จ่ายแสตมป์'!$T$6:$T$20000)</f>
        <v>0</v>
      </c>
      <c r="X68" s="25">
        <f>SUMIF('บันทึกการรับ-จ่ายแสตมป์'!$C$6:$C$20000,G68,'บันทึกการรับ-จ่ายแสตมป์'!$T$6:$T$20000)</f>
        <v>0</v>
      </c>
      <c r="Y68" s="25">
        <f>SUMIF('บันทึกการรับ-จ่ายแสตมป์'!$C$6:$C$20000,H68,'บันทึกการรับ-จ่ายแสตมป์'!$T$6:$T$20000)</f>
        <v>0</v>
      </c>
      <c r="Z68" s="25">
        <f>SUMIF('บันทึกการรับ-จ่ายแสตมป์'!$C$6:$C$20000,I68,'บันทึกการรับ-จ่ายแสตมป์'!$T$6:$T$20000)</f>
        <v>0</v>
      </c>
      <c r="AA68" s="25">
        <f>SUMIF('บันทึกการรับ-จ่ายแสตมป์'!$C$6:$C$20000,J68,'บันทึกการรับ-จ่ายแสตมป์'!$T$6:$T$20000)</f>
        <v>0</v>
      </c>
      <c r="AB68" s="25">
        <f>SUMIF('บันทึกการรับ-จ่ายแสตมป์'!$C$6:$C$20000,K68,'บันทึกการรับ-จ่ายแสตมป์'!$T$6:$T$20000)</f>
        <v>0</v>
      </c>
      <c r="AC68" s="25">
        <f>SUMIF('บันทึกการรับ-จ่ายแสตมป์'!$C$6:$C$20000,L68,'บันทึกการรับ-จ่ายแสตมป์'!$T$6:$T$20000)</f>
        <v>0</v>
      </c>
      <c r="AD68" s="25">
        <f>SUMIF('บันทึกการรับ-จ่ายแสตมป์'!$C$6:$C$20000,M68,'บันทึกการรับ-จ่ายแสตมป์'!$T$6:$T$20000)</f>
        <v>0</v>
      </c>
      <c r="AE68" s="25">
        <f t="shared" si="70"/>
        <v>0</v>
      </c>
      <c r="AF68" s="68">
        <f>SUMIF('บันทึกการรับ-จ่ายแสตมป์'!$E66:$E$20000,N68,'บันทึกการรับ-จ่ายแสตมป์'!$V$6:$V$20000)</f>
        <v>0</v>
      </c>
      <c r="AG68" s="25">
        <f t="shared" si="71"/>
        <v>0</v>
      </c>
      <c r="AH68" s="68">
        <f t="shared" si="71"/>
        <v>0</v>
      </c>
      <c r="AI68" s="25"/>
    </row>
    <row r="69" spans="1:35" ht="24" x14ac:dyDescent="0.55000000000000004">
      <c r="A69" s="7"/>
      <c r="B69" s="24" t="str">
        <f>$A$3&amp;$B$5&amp;$B$6&amp;O69</f>
        <v>สาขาที่ 6ตุลาคมจ่าย102</v>
      </c>
      <c r="C69" s="24" t="str">
        <f>$A$3&amp;$C$5&amp;$C$6&amp;O69</f>
        <v>สาขาที่ 6พฤศจิกายนจ่าย102</v>
      </c>
      <c r="D69" s="24" t="str">
        <f>$A$3&amp;$D$5&amp;$D$6&amp;O69</f>
        <v>สาขาที่ 6ธันวาคมจ่าย102</v>
      </c>
      <c r="E69" s="24" t="str">
        <f>$A$3&amp;$E$5&amp;$E$6&amp;O69</f>
        <v>สาขาที่ 6มกราคมจ่าย102</v>
      </c>
      <c r="F69" s="24" t="str">
        <f>$A$3&amp;$F$5&amp;$F$6&amp;O69</f>
        <v>สาขาที่ 6กุมภาพันธ์จ่าย102</v>
      </c>
      <c r="G69" s="24" t="str">
        <f>$A$3&amp;$G$5&amp;$G$6&amp;O69</f>
        <v>สาขาที่ 6มีนาคมจ่าย102</v>
      </c>
      <c r="H69" s="24" t="str">
        <f>$A$3&amp;$H$5&amp;$H$6&amp;O69</f>
        <v>สาขาที่ 6เมษายนจ่าย102</v>
      </c>
      <c r="I69" s="24" t="str">
        <f>$A$3&amp;$I$5&amp;$I$6&amp;O69</f>
        <v>สาขาที่ 6พฤษภาคมจ่าย102</v>
      </c>
      <c r="J69" s="24" t="str">
        <f>$A$3&amp;$J$5&amp;$J$6&amp;O69</f>
        <v>สาขาที่ 6มิถุนายนจ่าย102</v>
      </c>
      <c r="K69" s="24" t="str">
        <f>$A$3&amp;$K$5&amp;$K$6&amp;O69</f>
        <v>สาขาที่ 6กรกฎาคมจ่าย102</v>
      </c>
      <c r="L69" s="24" t="str">
        <f>$A$3&amp;$L$5&amp;$L$6&amp;O69</f>
        <v>สาขาที่ 6สิงหาคมจ่าย102</v>
      </c>
      <c r="M69" s="24" t="str">
        <f>$A$3&amp;$M$5&amp;$M$6&amp;O69</f>
        <v>สาขาที่ 6กันยายนจ่าย102</v>
      </c>
      <c r="N69" s="24" t="str">
        <f t="shared" si="69"/>
        <v>สาขาที่ 6จ่าย102</v>
      </c>
      <c r="O69" s="110">
        <v>102</v>
      </c>
      <c r="P69" s="77" t="s">
        <v>486</v>
      </c>
      <c r="Q69" s="28">
        <v>0</v>
      </c>
      <c r="R69" s="116">
        <v>0</v>
      </c>
      <c r="S69" s="25">
        <f>SUMIF('บันทึกการรับ-จ่ายแสตมป์'!$C$6:$C$20000,B69,'บันทึกการรับ-จ่ายแสตมป์'!$T$6:$T$20000)</f>
        <v>0</v>
      </c>
      <c r="T69" s="25">
        <f>SUMIF('บันทึกการรับ-จ่ายแสตมป์'!$C$6:$C$20000,C69,'บันทึกการรับ-จ่ายแสตมป์'!$T$6:$T$20000)</f>
        <v>0</v>
      </c>
      <c r="U69" s="25">
        <f>SUMIF('บันทึกการรับ-จ่ายแสตมป์'!$C$6:$C$20000,D69,'บันทึกการรับ-จ่ายแสตมป์'!$T$6:$T$20000)</f>
        <v>0</v>
      </c>
      <c r="V69" s="25">
        <f>SUMIF('บันทึกการรับ-จ่ายแสตมป์'!$C$6:$C$20000,E69,'บันทึกการรับ-จ่ายแสตมป์'!$T$6:$T$20000)</f>
        <v>0</v>
      </c>
      <c r="W69" s="25">
        <f>SUMIF('บันทึกการรับ-จ่ายแสตมป์'!$C$6:$C$20000,F69,'บันทึกการรับ-จ่ายแสตมป์'!$T$6:$T$20000)</f>
        <v>0</v>
      </c>
      <c r="X69" s="25">
        <f>SUMIF('บันทึกการรับ-จ่ายแสตมป์'!$C$6:$C$20000,G69,'บันทึกการรับ-จ่ายแสตมป์'!$T$6:$T$20000)</f>
        <v>0</v>
      </c>
      <c r="Y69" s="25">
        <f>SUMIF('บันทึกการรับ-จ่ายแสตมป์'!$C$6:$C$20000,H69,'บันทึกการรับ-จ่ายแสตมป์'!$T$6:$T$20000)</f>
        <v>0</v>
      </c>
      <c r="Z69" s="25">
        <f>SUMIF('บันทึกการรับ-จ่ายแสตมป์'!$C$6:$C$20000,I69,'บันทึกการรับ-จ่ายแสตมป์'!$T$6:$T$20000)</f>
        <v>0</v>
      </c>
      <c r="AA69" s="25">
        <f>SUMIF('บันทึกการรับ-จ่ายแสตมป์'!$C$6:$C$20000,J69,'บันทึกการรับ-จ่ายแสตมป์'!$T$6:$T$20000)</f>
        <v>0</v>
      </c>
      <c r="AB69" s="25">
        <f>SUMIF('บันทึกการรับ-จ่ายแสตมป์'!$C$6:$C$20000,K69,'บันทึกการรับ-จ่ายแสตมป์'!$T$6:$T$20000)</f>
        <v>0</v>
      </c>
      <c r="AC69" s="25">
        <f>SUMIF('บันทึกการรับ-จ่ายแสตมป์'!$C$6:$C$20000,L69,'บันทึกการรับ-จ่ายแสตมป์'!$T$6:$T$20000)</f>
        <v>0</v>
      </c>
      <c r="AD69" s="25">
        <f>SUMIF('บันทึกการรับ-จ่ายแสตมป์'!$C$6:$C$20000,M69,'บันทึกการรับ-จ่ายแสตมป์'!$T$6:$T$20000)</f>
        <v>0</v>
      </c>
      <c r="AE69" s="25">
        <f t="shared" si="70"/>
        <v>0</v>
      </c>
      <c r="AF69" s="68">
        <f>SUMIF('บันทึกการรับ-จ่ายแสตมป์'!$E67:$E$20000,N69,'บันทึกการรับ-จ่ายแสตมป์'!$V$6:$V$20000)</f>
        <v>0</v>
      </c>
      <c r="AG69" s="25">
        <f t="shared" si="71"/>
        <v>0</v>
      </c>
      <c r="AH69" s="68">
        <f t="shared" si="71"/>
        <v>0</v>
      </c>
      <c r="AI69" s="25"/>
    </row>
    <row r="70" spans="1:35" ht="24" x14ac:dyDescent="0.55000000000000004">
      <c r="A70" s="7"/>
      <c r="B70" s="24" t="str">
        <f>$A$3&amp;$B$5&amp;$B$6&amp;O70</f>
        <v>สาขาที่ 6ตุลาคมจ่าย103</v>
      </c>
      <c r="C70" s="24" t="str">
        <f>$A$3&amp;$C$5&amp;$C$6&amp;O70</f>
        <v>สาขาที่ 6พฤศจิกายนจ่าย103</v>
      </c>
      <c r="D70" s="24" t="str">
        <f>$A$3&amp;$D$5&amp;$D$6&amp;O70</f>
        <v>สาขาที่ 6ธันวาคมจ่าย103</v>
      </c>
      <c r="E70" s="24" t="str">
        <f>$A$3&amp;$E$5&amp;$E$6&amp;O70</f>
        <v>สาขาที่ 6มกราคมจ่าย103</v>
      </c>
      <c r="F70" s="24" t="str">
        <f>$A$3&amp;$F$5&amp;$F$6&amp;O70</f>
        <v>สาขาที่ 6กุมภาพันธ์จ่าย103</v>
      </c>
      <c r="G70" s="24" t="str">
        <f>$A$3&amp;$G$5&amp;$G$6&amp;O70</f>
        <v>สาขาที่ 6มีนาคมจ่าย103</v>
      </c>
      <c r="H70" s="24" t="str">
        <f>$A$3&amp;$H$5&amp;$H$6&amp;O70</f>
        <v>สาขาที่ 6เมษายนจ่าย103</v>
      </c>
      <c r="I70" s="24" t="str">
        <f>$A$3&amp;$I$5&amp;$I$6&amp;O70</f>
        <v>สาขาที่ 6พฤษภาคมจ่าย103</v>
      </c>
      <c r="J70" s="24" t="str">
        <f>$A$3&amp;$J$5&amp;$J$6&amp;O70</f>
        <v>สาขาที่ 6มิถุนายนจ่าย103</v>
      </c>
      <c r="K70" s="24" t="str">
        <f>$A$3&amp;$K$5&amp;$K$6&amp;O70</f>
        <v>สาขาที่ 6กรกฎาคมจ่าย103</v>
      </c>
      <c r="L70" s="24" t="str">
        <f>$A$3&amp;$L$5&amp;$L$6&amp;O70</f>
        <v>สาขาที่ 6สิงหาคมจ่าย103</v>
      </c>
      <c r="M70" s="24" t="str">
        <f>$A$3&amp;$M$5&amp;$M$6&amp;O70</f>
        <v>สาขาที่ 6กันยายนจ่าย103</v>
      </c>
      <c r="N70" s="24" t="str">
        <f t="shared" si="69"/>
        <v>สาขาที่ 6จ่าย103</v>
      </c>
      <c r="O70" s="110">
        <v>103</v>
      </c>
      <c r="P70" s="77" t="s">
        <v>487</v>
      </c>
      <c r="Q70" s="28">
        <v>0</v>
      </c>
      <c r="R70" s="116">
        <v>0</v>
      </c>
      <c r="S70" s="25">
        <f>SUMIF('บันทึกการรับ-จ่ายแสตมป์'!$C$6:$C$20000,B70,'บันทึกการรับ-จ่ายแสตมป์'!$T$6:$T$20000)</f>
        <v>0</v>
      </c>
      <c r="T70" s="25">
        <f>SUMIF('บันทึกการรับ-จ่ายแสตมป์'!$C$6:$C$20000,C70,'บันทึกการรับ-จ่ายแสตมป์'!$T$6:$T$20000)</f>
        <v>0</v>
      </c>
      <c r="U70" s="25">
        <f>SUMIF('บันทึกการรับ-จ่ายแสตมป์'!$C$6:$C$20000,D70,'บันทึกการรับ-จ่ายแสตมป์'!$T$6:$T$20000)</f>
        <v>0</v>
      </c>
      <c r="V70" s="25">
        <f>SUMIF('บันทึกการรับ-จ่ายแสตมป์'!$C$6:$C$20000,E70,'บันทึกการรับ-จ่ายแสตมป์'!$T$6:$T$20000)</f>
        <v>0</v>
      </c>
      <c r="W70" s="25">
        <f>SUMIF('บันทึกการรับ-จ่ายแสตมป์'!$C$6:$C$20000,F70,'บันทึกการรับ-จ่ายแสตมป์'!$T$6:$T$20000)</f>
        <v>0</v>
      </c>
      <c r="X70" s="25">
        <f>SUMIF('บันทึกการรับ-จ่ายแสตมป์'!$C$6:$C$20000,G70,'บันทึกการรับ-จ่ายแสตมป์'!$T$6:$T$20000)</f>
        <v>0</v>
      </c>
      <c r="Y70" s="25">
        <f>SUMIF('บันทึกการรับ-จ่ายแสตมป์'!$C$6:$C$20000,H70,'บันทึกการรับ-จ่ายแสตมป์'!$T$6:$T$20000)</f>
        <v>0</v>
      </c>
      <c r="Z70" s="25">
        <f>SUMIF('บันทึกการรับ-จ่ายแสตมป์'!$C$6:$C$20000,I70,'บันทึกการรับ-จ่ายแสตมป์'!$T$6:$T$20000)</f>
        <v>0</v>
      </c>
      <c r="AA70" s="25">
        <f>SUMIF('บันทึกการรับ-จ่ายแสตมป์'!$C$6:$C$20000,J70,'บันทึกการรับ-จ่ายแสตมป์'!$T$6:$T$20000)</f>
        <v>0</v>
      </c>
      <c r="AB70" s="25">
        <f>SUMIF('บันทึกการรับ-จ่ายแสตมป์'!$C$6:$C$20000,K70,'บันทึกการรับ-จ่ายแสตมป์'!$T$6:$T$20000)</f>
        <v>0</v>
      </c>
      <c r="AC70" s="25">
        <f>SUMIF('บันทึกการรับ-จ่ายแสตมป์'!$C$6:$C$20000,L70,'บันทึกการรับ-จ่ายแสตมป์'!$T$6:$T$20000)</f>
        <v>0</v>
      </c>
      <c r="AD70" s="25">
        <f>SUMIF('บันทึกการรับ-จ่ายแสตมป์'!$C$6:$C$20000,M70,'บันทึกการรับ-จ่ายแสตมป์'!$T$6:$T$20000)</f>
        <v>0</v>
      </c>
      <c r="AE70" s="25">
        <f t="shared" si="70"/>
        <v>0</v>
      </c>
      <c r="AF70" s="68">
        <f>SUMIF('บันทึกการรับ-จ่ายแสตมป์'!$E68:$E$20000,N70,'บันทึกการรับ-จ่ายแสตมป์'!$V$6:$V$20000)</f>
        <v>0</v>
      </c>
      <c r="AG70" s="25">
        <f t="shared" si="71"/>
        <v>0</v>
      </c>
      <c r="AH70" s="68">
        <f t="shared" si="71"/>
        <v>0</v>
      </c>
      <c r="AI70" s="25"/>
    </row>
    <row r="71" spans="1:35" ht="24" x14ac:dyDescent="0.55000000000000004">
      <c r="A71" s="17"/>
      <c r="B71" s="130" t="str">
        <f>$A$3&amp;$B$5&amp;$B$6&amp;O71</f>
        <v>สาขาที่ 6ตุลาคมจ่าย104</v>
      </c>
      <c r="C71" s="130" t="str">
        <f>$A$3&amp;$C$5&amp;$C$6&amp;O71</f>
        <v>สาขาที่ 6พฤศจิกายนจ่าย104</v>
      </c>
      <c r="D71" s="130" t="str">
        <f>$A$3&amp;$D$5&amp;$D$6&amp;O71</f>
        <v>สาขาที่ 6ธันวาคมจ่าย104</v>
      </c>
      <c r="E71" s="130" t="str">
        <f>$A$3&amp;$E$5&amp;$E$6&amp;O71</f>
        <v>สาขาที่ 6มกราคมจ่าย104</v>
      </c>
      <c r="F71" s="130" t="str">
        <f>$A$3&amp;$F$5&amp;$F$6&amp;O71</f>
        <v>สาขาที่ 6กุมภาพันธ์จ่าย104</v>
      </c>
      <c r="G71" s="130" t="str">
        <f>$A$3&amp;$G$5&amp;$G$6&amp;O71</f>
        <v>สาขาที่ 6มีนาคมจ่าย104</v>
      </c>
      <c r="H71" s="130" t="str">
        <f>$A$3&amp;$H$5&amp;$H$6&amp;O71</f>
        <v>สาขาที่ 6เมษายนจ่าย104</v>
      </c>
      <c r="I71" s="130" t="str">
        <f>$A$3&amp;$I$5&amp;$I$6&amp;O71</f>
        <v>สาขาที่ 6พฤษภาคมจ่าย104</v>
      </c>
      <c r="J71" s="130" t="str">
        <f>$A$3&amp;$J$5&amp;$J$6&amp;O71</f>
        <v>สาขาที่ 6มิถุนายนจ่าย104</v>
      </c>
      <c r="K71" s="130" t="str">
        <f>$A$3&amp;$K$5&amp;$K$6&amp;O71</f>
        <v>สาขาที่ 6กรกฎาคมจ่าย104</v>
      </c>
      <c r="L71" s="130" t="str">
        <f>$A$3&amp;$L$5&amp;$L$6&amp;O71</f>
        <v>สาขาที่ 6สิงหาคมจ่าย104</v>
      </c>
      <c r="M71" s="130" t="str">
        <f>$A$3&amp;$M$5&amp;$M$6&amp;O71</f>
        <v>สาขาที่ 6กันยายนจ่าย104</v>
      </c>
      <c r="N71" s="130" t="str">
        <f t="shared" si="69"/>
        <v>สาขาที่ 6จ่าย104</v>
      </c>
      <c r="O71" s="111">
        <v>104</v>
      </c>
      <c r="P71" s="80" t="s">
        <v>488</v>
      </c>
      <c r="Q71" s="83">
        <v>0</v>
      </c>
      <c r="R71" s="117">
        <v>0</v>
      </c>
      <c r="S71" s="81">
        <f>SUMIF('บันทึกการรับ-จ่ายแสตมป์'!$C$6:$C$20000,B71,'บันทึกการรับ-จ่ายแสตมป์'!$T$6:$T$20000)</f>
        <v>0</v>
      </c>
      <c r="T71" s="81">
        <f>SUMIF('บันทึกการรับ-จ่ายแสตมป์'!$C$6:$C$20000,C71,'บันทึกการรับ-จ่ายแสตมป์'!$T$6:$T$20000)</f>
        <v>0</v>
      </c>
      <c r="U71" s="81">
        <f>SUMIF('บันทึกการรับ-จ่ายแสตมป์'!$C$6:$C$20000,D71,'บันทึกการรับ-จ่ายแสตมป์'!$T$6:$T$20000)</f>
        <v>0</v>
      </c>
      <c r="V71" s="81">
        <f>SUMIF('บันทึกการรับ-จ่ายแสตมป์'!$C$6:$C$20000,E71,'บันทึกการรับ-จ่ายแสตมป์'!$T$6:$T$20000)</f>
        <v>0</v>
      </c>
      <c r="W71" s="81">
        <f>SUMIF('บันทึกการรับ-จ่ายแสตมป์'!$C$6:$C$20000,F71,'บันทึกการรับ-จ่ายแสตมป์'!$T$6:$T$20000)</f>
        <v>0</v>
      </c>
      <c r="X71" s="81">
        <f>SUMIF('บันทึกการรับ-จ่ายแสตมป์'!$C$6:$C$20000,G71,'บันทึกการรับ-จ่ายแสตมป์'!$T$6:$T$20000)</f>
        <v>0</v>
      </c>
      <c r="Y71" s="81">
        <f>SUMIF('บันทึกการรับ-จ่ายแสตมป์'!$C$6:$C$20000,H71,'บันทึกการรับ-จ่ายแสตมป์'!$T$6:$T$20000)</f>
        <v>0</v>
      </c>
      <c r="Z71" s="81">
        <f>SUMIF('บันทึกการรับ-จ่ายแสตมป์'!$C$6:$C$20000,I71,'บันทึกการรับ-จ่ายแสตมป์'!$T$6:$T$20000)</f>
        <v>0</v>
      </c>
      <c r="AA71" s="81">
        <f>SUMIF('บันทึกการรับ-จ่ายแสตมป์'!$C$6:$C$20000,J71,'บันทึกการรับ-จ่ายแสตมป์'!$T$6:$T$20000)</f>
        <v>0</v>
      </c>
      <c r="AB71" s="81">
        <f>SUMIF('บันทึกการรับ-จ่ายแสตมป์'!$C$6:$C$20000,K71,'บันทึกการรับ-จ่ายแสตมป์'!$T$6:$T$20000)</f>
        <v>0</v>
      </c>
      <c r="AC71" s="81">
        <f>SUMIF('บันทึกการรับ-จ่ายแสตมป์'!$C$6:$C$20000,L71,'บันทึกการรับ-จ่ายแสตมป์'!$T$6:$T$20000)</f>
        <v>0</v>
      </c>
      <c r="AD71" s="81">
        <f>SUMIF('บันทึกการรับ-จ่ายแสตมป์'!$C$6:$C$20000,M71,'บันทึกการรับ-จ่ายแสตมป์'!$T$6:$T$20000)</f>
        <v>0</v>
      </c>
      <c r="AE71" s="81">
        <f t="shared" si="70"/>
        <v>0</v>
      </c>
      <c r="AF71" s="82">
        <f>SUMIF('บันทึกการรับ-จ่ายแสตมป์'!$E69:$E$20000,N71,'บันทึกการรับ-จ่ายแสตมป์'!$V$6:$V$20000)</f>
        <v>0</v>
      </c>
      <c r="AG71" s="81">
        <f t="shared" si="71"/>
        <v>0</v>
      </c>
      <c r="AH71" s="82">
        <f t="shared" si="71"/>
        <v>0</v>
      </c>
      <c r="AI71" s="81"/>
    </row>
  </sheetData>
  <mergeCells count="18">
    <mergeCell ref="A1:AI1"/>
    <mergeCell ref="A2:AI2"/>
    <mergeCell ref="A3:AI3"/>
    <mergeCell ref="A5:A6"/>
    <mergeCell ref="O5:P6"/>
    <mergeCell ref="AE5:AF5"/>
    <mergeCell ref="AG5:AH5"/>
    <mergeCell ref="AI5:AI6"/>
    <mergeCell ref="O55:P55"/>
    <mergeCell ref="O57:P57"/>
    <mergeCell ref="O62:P62"/>
    <mergeCell ref="O66:P66"/>
    <mergeCell ref="O7:P7"/>
    <mergeCell ref="O10:P10"/>
    <mergeCell ref="O19:P19"/>
    <mergeCell ref="O29:P29"/>
    <mergeCell ref="O36:P36"/>
    <mergeCell ref="O49:P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รหัส</vt:lpstr>
      <vt:lpstr>บันทึกการรับ-จ่ายแสตมป์</vt:lpstr>
      <vt:lpstr>รายงานการรับจ่ายแสตมป์</vt:lpstr>
      <vt:lpstr>สาขาที่ 1</vt:lpstr>
      <vt:lpstr>สาขาที่ 2</vt:lpstr>
      <vt:lpstr>สาขาที่ 3</vt:lpstr>
      <vt:lpstr>สาขาที่ 4</vt:lpstr>
      <vt:lpstr>สาขาที่ 5</vt:lpstr>
      <vt:lpstr>สาขาที่ 6</vt:lpstr>
      <vt:lpstr>ตัดปีแสตมป์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</cp:lastModifiedBy>
  <cp:lastPrinted>2012-08-17T10:13:10Z</cp:lastPrinted>
  <dcterms:created xsi:type="dcterms:W3CDTF">2012-08-17T03:15:21Z</dcterms:created>
  <dcterms:modified xsi:type="dcterms:W3CDTF">2017-06-05T10:34:22Z</dcterms:modified>
</cp:coreProperties>
</file>