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tabRatio="418" activeTab="0"/>
  </bookViews>
  <sheets>
    <sheet name="แบบ 1" sheetId="1" r:id="rId1"/>
    <sheet name="แบบ 1 (ตัวอย่าง)" sheetId="2" r:id="rId2"/>
    <sheet name="แบบ 2" sheetId="3" r:id="rId3"/>
    <sheet name="แบบ 2 (ตัวอย่าง)" sheetId="4" r:id="rId4"/>
  </sheets>
  <definedNames>
    <definedName name="_xlnm.Print_Area" localSheetId="0">'แบบ 1'!$A:$G</definedName>
    <definedName name="_xlnm.Print_Area" localSheetId="1">'แบบ 1 (ตัวอย่าง)'!$A:$G</definedName>
    <definedName name="_xlnm.Print_Titles" localSheetId="0">'แบบ 1'!$4:$4</definedName>
    <definedName name="_xlnm.Print_Titles" localSheetId="1">'แบบ 1 (ตัวอย่าง)'!$4:$4</definedName>
    <definedName name="_xlnm.Print_Titles" localSheetId="2">'แบบ 2'!$3:$4</definedName>
    <definedName name="_xlnm.Print_Titles" localSheetId="3">'แบบ 2 (ตัวอย่าง)'!$3:$4</definedName>
  </definedNames>
  <calcPr fullCalcOnLoad="1"/>
</workbook>
</file>

<file path=xl/sharedStrings.xml><?xml version="1.0" encoding="utf-8"?>
<sst xmlns="http://schemas.openxmlformats.org/spreadsheetml/2006/main" count="259" uniqueCount="94">
  <si>
    <t>ตำแหน่ง</t>
  </si>
  <si>
    <t>ชำนาญการพิเศษ</t>
  </si>
  <si>
    <t>ชำนาญการ</t>
  </si>
  <si>
    <t>ชำนาญงาน</t>
  </si>
  <si>
    <t>ปฏิบัติการ</t>
  </si>
  <si>
    <t>อาวุโส</t>
  </si>
  <si>
    <t>นักตรวจสอบภาษี</t>
  </si>
  <si>
    <t>นักวิชาการสรรพสามิต</t>
  </si>
  <si>
    <t>เจ้าพนักงานสรรพสามิต</t>
  </si>
  <si>
    <t xml:space="preserve">ลำดับ
ที่ </t>
  </si>
  <si>
    <t>ชื่อ / สกุล</t>
  </si>
  <si>
    <t>ระดับ</t>
  </si>
  <si>
    <t>เลขที่
ตำแหน่ง</t>
  </si>
  <si>
    <t>ฐานในการ
คำนวณ</t>
  </si>
  <si>
    <t>ร้อยละที่
ได้เลื่อน</t>
  </si>
  <si>
    <t>คะแนน
การประเมิน</t>
  </si>
  <si>
    <t>จำนวนเงินที่
คำนวณได้</t>
  </si>
  <si>
    <t>จำนวนเงินที่
ได้เลื่อน</t>
  </si>
  <si>
    <t>เงินเดือน
เดิม</t>
  </si>
  <si>
    <t>บัญชีรายละเอียดการเสนอขอเลื่อนเงินเดือนข้าราชการ ณ วันที่ 1 เมษายน 2560</t>
  </si>
  <si>
    <t>ชื่อหน่วยงาน ................................................................................</t>
  </si>
  <si>
    <t>เงินเดือนขั้นสูง
(ว 347/2559)</t>
  </si>
  <si>
    <t>หมายเหตุ</t>
  </si>
  <si>
    <t xml:space="preserve">เงินเดือนรวมของข้าราชการตำแหน่งประเภทวิชาการ/ทั่วไป  ณ วันที่ 1 มีนาคม 2560 </t>
  </si>
  <si>
    <t>บาท</t>
  </si>
  <si>
    <t>วงเงินที่ได้รับจัดสรรให้ใช้เลื่อนเงินเดือน ณ วันที่ 1 เมษายน 2560</t>
  </si>
  <si>
    <t>วงเงินคงเหลือ</t>
  </si>
  <si>
    <t>ขอรับรองความถูกต้อง</t>
  </si>
  <si>
    <t>(                            )</t>
  </si>
  <si>
    <t>ตำแหน่ง..........................................</t>
  </si>
  <si>
    <t>เจ้าพนักงานธุรการ</t>
  </si>
  <si>
    <t>-</t>
  </si>
  <si>
    <t>ณ วันที่ 1 เมษายน 2560</t>
  </si>
  <si>
    <t>ระดับการประเมิน</t>
  </si>
  <si>
    <t>ดีเด่น</t>
  </si>
  <si>
    <t>ดีมาก</t>
  </si>
  <si>
    <t>ดี</t>
  </si>
  <si>
    <t>พอใช้</t>
  </si>
  <si>
    <t>ไม่ได้เลื่อนเงินเดือน</t>
  </si>
  <si>
    <t xml:space="preserve"> - ต้องปรับปรุง</t>
  </si>
  <si>
    <t xml:space="preserve"> - อื่นๆ </t>
  </si>
  <si>
    <t>ช่วงคะแนน</t>
  </si>
  <si>
    <t>90 - 100</t>
  </si>
  <si>
    <t>80 - 89.99</t>
  </si>
  <si>
    <t>70 - 79.99</t>
  </si>
  <si>
    <t>60 - 69.99</t>
  </si>
  <si>
    <t>ต่ำกว่า 60</t>
  </si>
  <si>
    <t>ช่วงอัตราร้อยละ
ที่ได้เลื่อน</t>
  </si>
  <si>
    <t>จำนวนคน</t>
  </si>
  <si>
    <t>คิดเป็นร้อยละ</t>
  </si>
  <si>
    <t>รวม</t>
  </si>
  <si>
    <t>ชื่อหน่วยงาน ..........................................................................</t>
  </si>
  <si>
    <t>เห็นชอบ</t>
  </si>
  <si>
    <r>
      <rPr>
        <b/>
        <sz val="14"/>
        <rFont val="TH SarabunPSK"/>
        <family val="2"/>
      </rPr>
      <t>หมายเหตุ</t>
    </r>
    <r>
      <rPr>
        <sz val="14"/>
        <rFont val="TH SarabunPSK"/>
        <family val="2"/>
      </rPr>
      <t xml:space="preserve"> :</t>
    </r>
  </si>
  <si>
    <r>
      <rPr>
        <b/>
        <u val="single"/>
        <sz val="14"/>
        <rFont val="TH SarabunPSK"/>
        <family val="2"/>
      </rPr>
      <t>หมายเหตุ</t>
    </r>
    <r>
      <rPr>
        <sz val="14"/>
        <rFont val="TH SarabunPSK"/>
        <family val="2"/>
      </rPr>
      <t xml:space="preserve"> :  1. ร้อยละที่ได้เลื่อนต้องสอดคล้องกับคะแนนการประเมิน ที่ได้กำหนดไว้ในแบบที่ 1</t>
    </r>
  </si>
  <si>
    <r>
      <rPr>
        <sz val="14"/>
        <color indexed="9"/>
        <rFont val="TH SarabunPSK"/>
        <family val="2"/>
      </rPr>
      <t xml:space="preserve">หมายเหตุ :  </t>
    </r>
    <r>
      <rPr>
        <sz val="14"/>
        <rFont val="TH SarabunPSK"/>
        <family val="2"/>
      </rPr>
      <t>2. เรียงลำดับตามเลขที่ตำแหน่งโดยไม่ต้องระบุส่วน/ฝ่าย</t>
    </r>
  </si>
  <si>
    <r>
      <rPr>
        <sz val="14"/>
        <color indexed="9"/>
        <rFont val="TH SarabunPSK"/>
        <family val="2"/>
      </rPr>
      <t xml:space="preserve">หมายเหตุ :  </t>
    </r>
    <r>
      <rPr>
        <sz val="14"/>
        <rFont val="TH SarabunPSK"/>
        <family val="2"/>
      </rPr>
      <t>3. ใช้แบบอักษร TH SarabunPSK (ตัวเลขอารบิก) เท่านั้น</t>
    </r>
  </si>
  <si>
    <t>(ที่ปรึกษาฯ / รองอธิบดี / ผู้อำนวยการสำนักงานสรรพสามิตภาค)</t>
  </si>
  <si>
    <t>(ผู้อำนวยการสำนัก/ศูนย์/กอง/กลุ่ม)</t>
  </si>
  <si>
    <t>x.xx -x.xx</t>
  </si>
  <si>
    <t xml:space="preserve">นางสาว.......................... </t>
  </si>
  <si>
    <t xml:space="preserve">นางสาว..........................  </t>
  </si>
  <si>
    <t xml:space="preserve">นาย.......................... </t>
  </si>
  <si>
    <t xml:space="preserve">นาง.......................... </t>
  </si>
  <si>
    <t>นักจัดการงานทั่วไป</t>
  </si>
  <si>
    <t>นักทรัพยากรบุคคล</t>
  </si>
  <si>
    <t>นักวิชาการคอมพิวเตอร์</t>
  </si>
  <si>
    <t>นิติกร</t>
  </si>
  <si>
    <t>วงเงินที่ใช้เลื่อนเงินเดือน ณ วันที่ 1 เมษายน 2560 (ช่อง 11 + 13)</t>
  </si>
  <si>
    <t>(                                        )</t>
  </si>
  <si>
    <t>ตำแหน่ง..................................................................</t>
  </si>
  <si>
    <r>
      <t xml:space="preserve">ส่วนต่าง
</t>
    </r>
    <r>
      <rPr>
        <sz val="12"/>
        <rFont val="TH SarabunPSK"/>
        <family val="2"/>
      </rPr>
      <t>(14 - 12)</t>
    </r>
  </si>
  <si>
    <t>3.00 - 4.00</t>
  </si>
  <si>
    <t>2.50 - 2.90</t>
  </si>
  <si>
    <t>2.00 - 2.40</t>
  </si>
  <si>
    <t>1.50 - 1.90</t>
  </si>
  <si>
    <t>จำนวนคน
ที่ได้</t>
  </si>
  <si>
    <r>
      <t xml:space="preserve">เงินเดือน
ที่ได้รับ
</t>
    </r>
    <r>
      <rPr>
        <sz val="12"/>
        <rFont val="TH SarabunPSK"/>
        <family val="2"/>
      </rPr>
      <t>(6+11)</t>
    </r>
  </si>
  <si>
    <t xml:space="preserve">ค่าตอบแทน
พิเศษที่ได้รับ
</t>
  </si>
  <si>
    <t>กรอกข้อมูลเฉพาะช่องรายการ "ช่วงอัตราร้อยละที่ได้เลื่อน" และ "จำนวนคน"</t>
  </si>
  <si>
    <t>\</t>
  </si>
  <si>
    <r>
      <t xml:space="preserve">เงินเดือนขั้นสูง
</t>
    </r>
    <r>
      <rPr>
        <b/>
        <sz val="12"/>
        <rFont val="TH SarabunPSK"/>
        <family val="2"/>
      </rPr>
      <t>ตาม ว347/2559</t>
    </r>
  </si>
  <si>
    <t xml:space="preserve">รวมช่อง13 </t>
  </si>
  <si>
    <t xml:space="preserve">รวมช่อง 11 </t>
  </si>
  <si>
    <r>
      <rPr>
        <sz val="14"/>
        <color indexed="9"/>
        <rFont val="TH SarabunPSK"/>
        <family val="2"/>
      </rPr>
      <t xml:space="preserve">หมายเหตุ :  </t>
    </r>
    <r>
      <rPr>
        <sz val="14"/>
        <rFont val="TH SarabunPSK"/>
        <family val="2"/>
      </rPr>
      <t>2. เรียงลำดับตามเลขที่ตำแหน่ง</t>
    </r>
    <r>
      <rPr>
        <b/>
        <u val="single"/>
        <sz val="14"/>
        <color indexed="10"/>
        <rFont val="TH SarabunPSK"/>
        <family val="2"/>
      </rPr>
      <t>โดยไม่ต้องระบุส่วน/ฝ่าย</t>
    </r>
  </si>
  <si>
    <t>บัญชีสรุปอัตราร้อยละของฐานในการคำนวณที่ใช้เป็นเกณฑ์ในการคำนวณเพื่อเลื่อนเงินเดือนข้าราชการ</t>
  </si>
  <si>
    <t>ห้ามแก้ไขช่องสีฟ้า</t>
  </si>
  <si>
    <t>1. ร้อยละที่ได้เลื่อนไม่เกิน 4.00 และต้องสอดคล้องกับระดับคะแนนการประเมิน</t>
  </si>
  <si>
    <t xml:space="preserve">  - ต้องปรับปรุง</t>
  </si>
  <si>
    <t xml:space="preserve">  - อื่นๆ </t>
  </si>
  <si>
    <t>ไม่มี</t>
  </si>
  <si>
    <t xml:space="preserve">กรอกช่วงอัตราร้อยละฯ ให้ครบทุกระดับการประเมิน 
</t>
  </si>
  <si>
    <t>2. ไม่ได้เลื่อนเงินเดือน - อื่นๆ ให้ระบุ เช่น บรรจุใหม่/ลาออกก่อนหรือในวันที่ 1 เม.ย. 60/</t>
  </si>
  <si>
    <t xml:space="preserve">   ลาเกินกำหนด/ถูกลงโทษทางวินัย หรือ "ไม่มี"</t>
  </si>
</sst>
</file>

<file path=xl/styles.xml><?xml version="1.0" encoding="utf-8"?>
<styleSheet xmlns="http://schemas.openxmlformats.org/spreadsheetml/2006/main">
  <numFmts count="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H SarabunPSK"/>
      <family val="2"/>
    </font>
    <font>
      <b/>
      <sz val="14"/>
      <color indexed="56"/>
      <name val="TH SarabunPSK"/>
      <family val="2"/>
    </font>
    <font>
      <sz val="14"/>
      <name val="TH SarabunPSK"/>
      <family val="2"/>
    </font>
    <font>
      <sz val="14"/>
      <color indexed="56"/>
      <name val="TH SarabunPSK"/>
      <family val="2"/>
    </font>
    <font>
      <sz val="16"/>
      <name val="TH SarabunPSK"/>
      <family val="2"/>
    </font>
    <font>
      <sz val="10"/>
      <color indexed="8"/>
      <name val="Arial"/>
      <family val="2"/>
    </font>
    <font>
      <b/>
      <sz val="16"/>
      <name val="TH SarabunPSK"/>
      <family val="2"/>
    </font>
    <font>
      <sz val="14"/>
      <color indexed="9"/>
      <name val="TH SarabunPSK"/>
      <family val="2"/>
    </font>
    <font>
      <b/>
      <u val="single"/>
      <sz val="14"/>
      <name val="TH SarabunPSK"/>
      <family val="2"/>
    </font>
    <font>
      <b/>
      <sz val="20"/>
      <name val="TH SarabunPSK"/>
      <family val="2"/>
    </font>
    <font>
      <sz val="12"/>
      <name val="TH SarabunPSK"/>
      <family val="2"/>
    </font>
    <font>
      <b/>
      <sz val="10"/>
      <color indexed="8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b/>
      <sz val="20"/>
      <color indexed="10"/>
      <name val="TH SarabunPSK"/>
      <family val="2"/>
    </font>
    <font>
      <sz val="14"/>
      <name val="Wingdings 3"/>
      <family val="1"/>
    </font>
    <font>
      <b/>
      <sz val="12"/>
      <name val="TH SarabunPSK"/>
      <family val="2"/>
    </font>
    <font>
      <b/>
      <sz val="11"/>
      <name val="TH SarabunPSK"/>
      <family val="2"/>
    </font>
    <font>
      <sz val="11"/>
      <name val="TH SarabunPSK"/>
      <family val="2"/>
    </font>
    <font>
      <b/>
      <u val="single"/>
      <sz val="14"/>
      <color indexed="10"/>
      <name val="TH SarabunPSK"/>
      <family val="2"/>
    </font>
    <font>
      <b/>
      <sz val="18"/>
      <color indexed="10"/>
      <name val="TH SarabunPS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5"/>
      <name val="Tahom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2B4C"/>
      <name val="TH SarabunPSK"/>
      <family val="2"/>
    </font>
    <font>
      <sz val="14"/>
      <color rgb="FF002B4C"/>
      <name val="TH SarabunPSK"/>
      <family val="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  <font>
      <b/>
      <sz val="20"/>
      <color rgb="FFFF0000"/>
      <name val="TH SarabunPSK"/>
      <family val="2"/>
    </font>
    <font>
      <b/>
      <sz val="18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3EFF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2" fillId="0" borderId="0" applyFill="0">
      <alignment/>
      <protection/>
    </xf>
    <xf numFmtId="0" fontId="2" fillId="0" borderId="0" applyFill="0">
      <alignment/>
      <protection/>
    </xf>
    <xf numFmtId="0" fontId="53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5" fillId="0" borderId="0" xfId="58" applyFont="1" applyFill="1">
      <alignment/>
      <protection/>
    </xf>
    <xf numFmtId="4" fontId="5" fillId="33" borderId="10" xfId="58" applyNumberFormat="1" applyFont="1" applyFill="1" applyBorder="1" applyAlignment="1">
      <alignment horizontal="right" vertical="top"/>
      <protection/>
    </xf>
    <xf numFmtId="3" fontId="5" fillId="33" borderId="10" xfId="58" applyNumberFormat="1" applyFont="1" applyFill="1" applyBorder="1" applyAlignment="1">
      <alignment horizontal="right" vertical="top"/>
      <protection/>
    </xf>
    <xf numFmtId="4" fontId="5" fillId="33" borderId="10" xfId="58" applyNumberFormat="1" applyFont="1" applyFill="1" applyBorder="1" applyAlignment="1">
      <alignment horizontal="center" vertical="top"/>
      <protection/>
    </xf>
    <xf numFmtId="0" fontId="5" fillId="33" borderId="10" xfId="58" applyFont="1" applyFill="1" applyBorder="1" applyAlignment="1">
      <alignment horizontal="left" vertical="top"/>
      <protection/>
    </xf>
    <xf numFmtId="0" fontId="5" fillId="33" borderId="10" xfId="58" applyFont="1" applyFill="1" applyBorder="1" applyAlignment="1">
      <alignment horizontal="center" vertical="top"/>
      <protection/>
    </xf>
    <xf numFmtId="0" fontId="5" fillId="33" borderId="10" xfId="58" applyFont="1" applyFill="1" applyBorder="1" applyAlignment="1">
      <alignment horizontal="center" vertical="top" shrinkToFit="1"/>
      <protection/>
    </xf>
    <xf numFmtId="0" fontId="5" fillId="0" borderId="0" xfId="58" applyFont="1" applyFill="1" applyAlignment="1">
      <alignment horizontal="left"/>
      <protection/>
    </xf>
    <xf numFmtId="0" fontId="5" fillId="0" borderId="0" xfId="58" applyFont="1" applyFill="1" applyAlignment="1">
      <alignment horizontal="center"/>
      <protection/>
    </xf>
    <xf numFmtId="3" fontId="5" fillId="0" borderId="0" xfId="58" applyNumberFormat="1" applyFont="1" applyFill="1">
      <alignment/>
      <protection/>
    </xf>
    <xf numFmtId="4" fontId="5" fillId="0" borderId="0" xfId="58" applyNumberFormat="1" applyFont="1" applyFill="1" applyAlignment="1">
      <alignment horizontal="center"/>
      <protection/>
    </xf>
    <xf numFmtId="4" fontId="5" fillId="0" borderId="0" xfId="58" applyNumberFormat="1" applyFont="1" applyFill="1">
      <alignment/>
      <protection/>
    </xf>
    <xf numFmtId="3" fontId="58" fillId="0" borderId="0" xfId="58" applyNumberFormat="1" applyFont="1" applyFill="1">
      <alignment/>
      <protection/>
    </xf>
    <xf numFmtId="3" fontId="59" fillId="0" borderId="0" xfId="58" applyNumberFormat="1" applyFont="1" applyFill="1">
      <alignment/>
      <protection/>
    </xf>
    <xf numFmtId="4" fontId="3" fillId="33" borderId="10" xfId="58" applyNumberFormat="1" applyFont="1" applyFill="1" applyBorder="1" applyAlignment="1">
      <alignment horizontal="center" vertical="top" wrapText="1"/>
      <protection/>
    </xf>
    <xf numFmtId="0" fontId="5" fillId="0" borderId="10" xfId="58" applyFont="1" applyFill="1" applyBorder="1">
      <alignment/>
      <protection/>
    </xf>
    <xf numFmtId="0" fontId="5" fillId="0" borderId="10" xfId="58" applyFont="1" applyFill="1" applyBorder="1" applyAlignment="1">
      <alignment horizontal="center" vertical="center"/>
      <protection/>
    </xf>
    <xf numFmtId="0" fontId="3" fillId="0" borderId="10" xfId="58" applyFont="1" applyFill="1" applyBorder="1" applyAlignment="1">
      <alignment horizontal="center" vertical="top"/>
      <protection/>
    </xf>
    <xf numFmtId="0" fontId="3" fillId="33" borderId="10" xfId="58" applyFont="1" applyFill="1" applyBorder="1" applyAlignment="1">
      <alignment horizontal="center" vertical="top" wrapText="1"/>
      <protection/>
    </xf>
    <xf numFmtId="0" fontId="3" fillId="33" borderId="10" xfId="58" applyFont="1" applyFill="1" applyBorder="1" applyAlignment="1">
      <alignment horizontal="center" vertical="top"/>
      <protection/>
    </xf>
    <xf numFmtId="3" fontId="3" fillId="33" borderId="10" xfId="58" applyNumberFormat="1" applyFont="1" applyFill="1" applyBorder="1" applyAlignment="1">
      <alignment horizontal="center" vertical="top" wrapText="1"/>
      <protection/>
    </xf>
    <xf numFmtId="4" fontId="5" fillId="0" borderId="11" xfId="58" applyNumberFormat="1" applyFont="1" applyFill="1" applyBorder="1">
      <alignment/>
      <protection/>
    </xf>
    <xf numFmtId="4" fontId="5" fillId="0" borderId="12" xfId="58" applyNumberFormat="1" applyFont="1" applyFill="1" applyBorder="1">
      <alignment/>
      <protection/>
    </xf>
    <xf numFmtId="4" fontId="5" fillId="0" borderId="13" xfId="58" applyNumberFormat="1" applyFont="1" applyFill="1" applyBorder="1">
      <alignment/>
      <protection/>
    </xf>
    <xf numFmtId="0" fontId="5" fillId="0" borderId="0" xfId="58" applyFont="1" applyFill="1" applyAlignment="1">
      <alignment horizontal="right"/>
      <protection/>
    </xf>
    <xf numFmtId="0" fontId="3" fillId="0" borderId="10" xfId="58" applyFont="1" applyFill="1" applyBorder="1" applyAlignment="1">
      <alignment horizontal="center" vertical="top" wrapText="1"/>
      <protection/>
    </xf>
    <xf numFmtId="3" fontId="3" fillId="0" borderId="10" xfId="58" applyNumberFormat="1" applyFont="1" applyFill="1" applyBorder="1" applyAlignment="1">
      <alignment horizontal="center" vertical="top" wrapText="1"/>
      <protection/>
    </xf>
    <xf numFmtId="0" fontId="9" fillId="0" borderId="0" xfId="58" applyFont="1" applyFill="1" applyBorder="1" applyAlignment="1">
      <alignment horizontal="left" vertical="center"/>
      <protection/>
    </xf>
    <xf numFmtId="0" fontId="5" fillId="0" borderId="0" xfId="58" applyFont="1" applyFill="1" applyBorder="1" applyAlignment="1">
      <alignment horizontal="left" vertical="center"/>
      <protection/>
    </xf>
    <xf numFmtId="0" fontId="3" fillId="0" borderId="0" xfId="58" applyFont="1" applyFill="1" applyBorder="1" applyAlignment="1">
      <alignment horizontal="left" vertical="center"/>
      <protection/>
    </xf>
    <xf numFmtId="3" fontId="3" fillId="0" borderId="0" xfId="58" applyNumberFormat="1" applyFont="1" applyFill="1" applyBorder="1" applyAlignment="1">
      <alignment horizontal="left" vertical="center"/>
      <protection/>
    </xf>
    <xf numFmtId="4" fontId="3" fillId="0" borderId="0" xfId="58" applyNumberFormat="1" applyFont="1" applyFill="1" applyBorder="1" applyAlignment="1">
      <alignment horizontal="left" vertical="center"/>
      <protection/>
    </xf>
    <xf numFmtId="0" fontId="3" fillId="0" borderId="0" xfId="58" applyFont="1" applyFill="1" applyBorder="1" applyAlignment="1">
      <alignment horizontal="left" vertical="center" wrapText="1"/>
      <protection/>
    </xf>
    <xf numFmtId="3" fontId="3" fillId="0" borderId="0" xfId="58" applyNumberFormat="1" applyFont="1" applyFill="1" applyBorder="1" applyAlignment="1">
      <alignment horizontal="left" vertical="center" wrapText="1"/>
      <protection/>
    </xf>
    <xf numFmtId="4" fontId="3" fillId="0" borderId="0" xfId="58" applyNumberFormat="1" applyFont="1" applyFill="1" applyBorder="1" applyAlignment="1">
      <alignment horizontal="left" vertical="center" wrapText="1"/>
      <protection/>
    </xf>
    <xf numFmtId="3" fontId="5" fillId="0" borderId="0" xfId="58" applyNumberFormat="1" applyFont="1" applyFill="1" applyBorder="1" applyAlignment="1">
      <alignment horizontal="left" vertical="center"/>
      <protection/>
    </xf>
    <xf numFmtId="4" fontId="5" fillId="0" borderId="0" xfId="58" applyNumberFormat="1" applyFont="1" applyFill="1" applyBorder="1" applyAlignment="1">
      <alignment horizontal="left" vertical="center"/>
      <protection/>
    </xf>
    <xf numFmtId="3" fontId="5" fillId="0" borderId="0" xfId="58" applyNumberFormat="1" applyFont="1" applyFill="1" applyBorder="1" applyAlignment="1">
      <alignment horizontal="center" vertical="center"/>
      <protection/>
    </xf>
    <xf numFmtId="0" fontId="3" fillId="0" borderId="10" xfId="58" applyFont="1" applyFill="1" applyBorder="1" applyAlignment="1">
      <alignment horizontal="left" vertical="top"/>
      <protection/>
    </xf>
    <xf numFmtId="0" fontId="3" fillId="0" borderId="10" xfId="58" applyFont="1" applyFill="1" applyBorder="1" applyAlignment="1">
      <alignment horizontal="center" wrapText="1"/>
      <protection/>
    </xf>
    <xf numFmtId="0" fontId="5" fillId="0" borderId="10" xfId="58" applyFont="1" applyFill="1" applyBorder="1" applyAlignment="1">
      <alignment horizontal="left" vertical="center"/>
      <protection/>
    </xf>
    <xf numFmtId="0" fontId="5" fillId="0" borderId="10" xfId="58" applyFont="1" applyFill="1" applyBorder="1" applyAlignment="1">
      <alignment horizontal="center" vertical="center" shrinkToFit="1"/>
      <protection/>
    </xf>
    <xf numFmtId="4" fontId="5" fillId="6" borderId="10" xfId="58" applyNumberFormat="1" applyFont="1" applyFill="1" applyBorder="1" applyAlignment="1">
      <alignment horizontal="center" vertical="center"/>
      <protection/>
    </xf>
    <xf numFmtId="3" fontId="5" fillId="6" borderId="10" xfId="58" applyNumberFormat="1" applyFont="1" applyFill="1" applyBorder="1" applyAlignment="1">
      <alignment horizontal="center" vertical="center"/>
      <protection/>
    </xf>
    <xf numFmtId="0" fontId="5" fillId="6" borderId="10" xfId="58" applyFont="1" applyFill="1" applyBorder="1" applyAlignment="1">
      <alignment horizontal="center" vertical="center"/>
      <protection/>
    </xf>
    <xf numFmtId="0" fontId="5" fillId="6" borderId="10" xfId="58" applyFont="1" applyFill="1" applyBorder="1" applyAlignment="1">
      <alignment horizontal="left" vertical="center"/>
      <protection/>
    </xf>
    <xf numFmtId="4" fontId="9" fillId="0" borderId="0" xfId="58" applyNumberFormat="1" applyFont="1" applyFill="1" applyAlignment="1">
      <alignment horizontal="center"/>
      <protection/>
    </xf>
    <xf numFmtId="4" fontId="12" fillId="0" borderId="0" xfId="58" applyNumberFormat="1" applyFont="1" applyFill="1" applyAlignment="1">
      <alignment horizontal="center"/>
      <protection/>
    </xf>
    <xf numFmtId="4" fontId="7" fillId="0" borderId="0" xfId="58" applyNumberFormat="1" applyFont="1" applyFill="1" applyAlignment="1">
      <alignment horizontal="center"/>
      <protection/>
    </xf>
    <xf numFmtId="4" fontId="5" fillId="0" borderId="0" xfId="58" applyNumberFormat="1" applyFont="1" applyFill="1" applyAlignment="1">
      <alignment horizontal="left"/>
      <protection/>
    </xf>
    <xf numFmtId="0" fontId="5" fillId="33" borderId="14" xfId="58" applyFont="1" applyFill="1" applyBorder="1" applyAlignment="1">
      <alignment horizontal="center" vertical="top"/>
      <protection/>
    </xf>
    <xf numFmtId="0" fontId="5" fillId="33" borderId="14" xfId="58" applyFont="1" applyFill="1" applyBorder="1" applyAlignment="1">
      <alignment horizontal="left" vertical="top"/>
      <protection/>
    </xf>
    <xf numFmtId="0" fontId="5" fillId="33" borderId="14" xfId="58" applyFont="1" applyFill="1" applyBorder="1" applyAlignment="1">
      <alignment horizontal="center" vertical="top" shrinkToFit="1"/>
      <protection/>
    </xf>
    <xf numFmtId="3" fontId="5" fillId="33" borderId="14" xfId="58" applyNumberFormat="1" applyFont="1" applyFill="1" applyBorder="1" applyAlignment="1">
      <alignment horizontal="right" vertical="top"/>
      <protection/>
    </xf>
    <xf numFmtId="4" fontId="5" fillId="33" borderId="14" xfId="58" applyNumberFormat="1" applyFont="1" applyFill="1" applyBorder="1" applyAlignment="1">
      <alignment horizontal="right" vertical="top"/>
      <protection/>
    </xf>
    <xf numFmtId="0" fontId="5" fillId="0" borderId="14" xfId="58" applyFont="1" applyFill="1" applyBorder="1">
      <alignment/>
      <protection/>
    </xf>
    <xf numFmtId="0" fontId="5" fillId="0" borderId="0" xfId="58" applyFont="1" applyFill="1" applyBorder="1">
      <alignment/>
      <protection/>
    </xf>
    <xf numFmtId="0" fontId="5" fillId="0" borderId="0" xfId="58" applyFont="1" applyFill="1" applyBorder="1" applyAlignment="1">
      <alignment horizontal="left"/>
      <protection/>
    </xf>
    <xf numFmtId="0" fontId="5" fillId="0" borderId="0" xfId="58" applyFont="1" applyFill="1" applyBorder="1" applyAlignment="1">
      <alignment horizontal="center"/>
      <protection/>
    </xf>
    <xf numFmtId="3" fontId="5" fillId="0" borderId="0" xfId="58" applyNumberFormat="1" applyFont="1" applyFill="1" applyBorder="1">
      <alignment/>
      <protection/>
    </xf>
    <xf numFmtId="4" fontId="5" fillId="0" borderId="0" xfId="58" applyNumberFormat="1" applyFont="1" applyFill="1" applyBorder="1" applyAlignment="1">
      <alignment horizontal="center"/>
      <protection/>
    </xf>
    <xf numFmtId="4" fontId="5" fillId="0" borderId="0" xfId="58" applyNumberFormat="1" applyFont="1" applyFill="1" applyBorder="1">
      <alignment/>
      <protection/>
    </xf>
    <xf numFmtId="3" fontId="58" fillId="0" borderId="0" xfId="58" applyNumberFormat="1" applyFont="1" applyFill="1" applyBorder="1">
      <alignment/>
      <protection/>
    </xf>
    <xf numFmtId="3" fontId="59" fillId="0" borderId="0" xfId="58" applyNumberFormat="1" applyFont="1" applyFill="1" applyBorder="1">
      <alignment/>
      <protection/>
    </xf>
    <xf numFmtId="0" fontId="5" fillId="0" borderId="0" xfId="58" applyFont="1" applyFill="1" applyAlignment="1">
      <alignment vertical="center"/>
      <protection/>
    </xf>
    <xf numFmtId="0" fontId="5" fillId="33" borderId="0" xfId="58" applyFont="1" applyFill="1" applyBorder="1" applyAlignment="1">
      <alignment horizontal="center" vertical="top"/>
      <protection/>
    </xf>
    <xf numFmtId="0" fontId="5" fillId="33" borderId="0" xfId="58" applyFont="1" applyFill="1" applyBorder="1" applyAlignment="1">
      <alignment horizontal="left" vertical="top"/>
      <protection/>
    </xf>
    <xf numFmtId="0" fontId="5" fillId="33" borderId="0" xfId="58" applyFont="1" applyFill="1" applyBorder="1" applyAlignment="1">
      <alignment horizontal="center" vertical="top" shrinkToFit="1"/>
      <protection/>
    </xf>
    <xf numFmtId="3" fontId="5" fillId="33" borderId="0" xfId="58" applyNumberFormat="1" applyFont="1" applyFill="1" applyBorder="1" applyAlignment="1">
      <alignment horizontal="right" vertical="top"/>
      <protection/>
    </xf>
    <xf numFmtId="4" fontId="5" fillId="33" borderId="0" xfId="58" applyNumberFormat="1" applyFont="1" applyFill="1" applyBorder="1" applyAlignment="1">
      <alignment horizontal="center" vertical="top"/>
      <protection/>
    </xf>
    <xf numFmtId="0" fontId="14" fillId="33" borderId="10" xfId="58" applyFont="1" applyFill="1" applyBorder="1" applyAlignment="1">
      <alignment horizontal="center" vertical="center"/>
      <protection/>
    </xf>
    <xf numFmtId="4" fontId="18" fillId="0" borderId="0" xfId="58" applyNumberFormat="1" applyFont="1" applyFill="1" applyBorder="1" applyAlignment="1">
      <alignment horizontal="right" vertical="center"/>
      <protection/>
    </xf>
    <xf numFmtId="0" fontId="60" fillId="0" borderId="10" xfId="58" applyFont="1" applyFill="1" applyBorder="1" applyAlignment="1">
      <alignment horizontal="center" wrapText="1"/>
      <protection/>
    </xf>
    <xf numFmtId="0" fontId="60" fillId="0" borderId="10" xfId="58" applyFont="1" applyFill="1" applyBorder="1" applyAlignment="1">
      <alignment horizontal="center" vertical="top" wrapText="1"/>
      <protection/>
    </xf>
    <xf numFmtId="0" fontId="61" fillId="0" borderId="10" xfId="58" applyFont="1" applyFill="1" applyBorder="1" applyAlignment="1">
      <alignment horizontal="center" vertical="center" shrinkToFit="1"/>
      <protection/>
    </xf>
    <xf numFmtId="0" fontId="61" fillId="0" borderId="10" xfId="58" applyFont="1" applyFill="1" applyBorder="1" applyAlignment="1">
      <alignment horizontal="center" vertical="center"/>
      <protection/>
    </xf>
    <xf numFmtId="4" fontId="62" fillId="0" borderId="0" xfId="58" applyNumberFormat="1" applyFont="1" applyFill="1" applyBorder="1" applyAlignment="1">
      <alignment horizontal="left" vertical="center"/>
      <protection/>
    </xf>
    <xf numFmtId="4" fontId="12" fillId="0" borderId="0" xfId="58" applyNumberFormat="1" applyFont="1" applyFill="1" applyBorder="1" applyAlignment="1">
      <alignment horizontal="left" vertical="center"/>
      <protection/>
    </xf>
    <xf numFmtId="3" fontId="12" fillId="0" borderId="0" xfId="58" applyNumberFormat="1" applyFont="1" applyFill="1" applyBorder="1" applyAlignment="1">
      <alignment horizontal="left" vertical="center"/>
      <protection/>
    </xf>
    <xf numFmtId="4" fontId="62" fillId="0" borderId="0" xfId="58" applyNumberFormat="1" applyFont="1" applyFill="1" applyBorder="1" applyAlignment="1">
      <alignment horizontal="left" vertical="center" wrapText="1"/>
      <protection/>
    </xf>
    <xf numFmtId="0" fontId="5" fillId="33" borderId="10" xfId="58" applyFont="1" applyFill="1" applyBorder="1" applyAlignment="1">
      <alignment horizontal="left" vertical="top" shrinkToFit="1"/>
      <protection/>
    </xf>
    <xf numFmtId="0" fontId="5" fillId="33" borderId="15" xfId="58" applyFont="1" applyFill="1" applyBorder="1" applyAlignment="1">
      <alignment horizontal="center" vertical="top"/>
      <protection/>
    </xf>
    <xf numFmtId="0" fontId="5" fillId="33" borderId="15" xfId="58" applyFont="1" applyFill="1" applyBorder="1" applyAlignment="1">
      <alignment horizontal="left" vertical="top"/>
      <protection/>
    </xf>
    <xf numFmtId="0" fontId="5" fillId="33" borderId="15" xfId="58" applyFont="1" applyFill="1" applyBorder="1" applyAlignment="1">
      <alignment horizontal="center" vertical="top" shrinkToFit="1"/>
      <protection/>
    </xf>
    <xf numFmtId="3" fontId="5" fillId="33" borderId="15" xfId="58" applyNumberFormat="1" applyFont="1" applyFill="1" applyBorder="1" applyAlignment="1">
      <alignment horizontal="right" vertical="top"/>
      <protection/>
    </xf>
    <xf numFmtId="4" fontId="5" fillId="33" borderId="15" xfId="58" applyNumberFormat="1" applyFont="1" applyFill="1" applyBorder="1" applyAlignment="1">
      <alignment horizontal="center" vertical="top"/>
      <protection/>
    </xf>
    <xf numFmtId="4" fontId="21" fillId="33" borderId="15" xfId="58" applyNumberFormat="1" applyFont="1" applyFill="1" applyBorder="1" applyAlignment="1">
      <alignment horizontal="right" vertical="top"/>
      <protection/>
    </xf>
    <xf numFmtId="4" fontId="20" fillId="33" borderId="15" xfId="58" applyNumberFormat="1" applyFont="1" applyFill="1" applyBorder="1" applyAlignment="1">
      <alignment horizontal="right" vertical="top"/>
      <protection/>
    </xf>
    <xf numFmtId="3" fontId="5" fillId="4" borderId="10" xfId="58" applyNumberFormat="1" applyFont="1" applyFill="1" applyBorder="1" applyAlignment="1">
      <alignment horizontal="right" vertical="top"/>
      <protection/>
    </xf>
    <xf numFmtId="4" fontId="5" fillId="4" borderId="10" xfId="58" applyNumberFormat="1" applyFont="1" applyFill="1" applyBorder="1" applyAlignment="1">
      <alignment horizontal="right" vertical="top"/>
      <protection/>
    </xf>
    <xf numFmtId="0" fontId="14" fillId="4" borderId="10" xfId="58" applyFont="1" applyFill="1" applyBorder="1" applyAlignment="1">
      <alignment horizontal="center" vertical="center"/>
      <protection/>
    </xf>
    <xf numFmtId="0" fontId="5" fillId="6" borderId="10" xfId="58" applyFont="1" applyFill="1" applyBorder="1" applyAlignment="1">
      <alignment horizontal="left" vertical="center" indent="1"/>
      <protection/>
    </xf>
    <xf numFmtId="0" fontId="5" fillId="0" borderId="10" xfId="58" applyFont="1" applyFill="1" applyBorder="1" applyAlignment="1">
      <alignment horizontal="left" vertical="center" indent="1"/>
      <protection/>
    </xf>
    <xf numFmtId="3" fontId="5" fillId="34" borderId="10" xfId="58" applyNumberFormat="1" applyFont="1" applyFill="1" applyBorder="1" applyAlignment="1">
      <alignment horizontal="center" vertical="center"/>
      <protection/>
    </xf>
    <xf numFmtId="0" fontId="13" fillId="34" borderId="10" xfId="58" applyFont="1" applyFill="1" applyBorder="1" applyAlignment="1">
      <alignment horizontal="left" vertical="center" indent="1"/>
      <protection/>
    </xf>
    <xf numFmtId="0" fontId="5" fillId="34" borderId="10" xfId="58" applyFont="1" applyFill="1" applyBorder="1" applyAlignment="1">
      <alignment horizontal="left" vertical="center" indent="1"/>
      <protection/>
    </xf>
    <xf numFmtId="0" fontId="5" fillId="34" borderId="10" xfId="58" applyFont="1" applyFill="1" applyBorder="1" applyAlignment="1">
      <alignment horizontal="center" vertical="center" shrinkToFit="1"/>
      <protection/>
    </xf>
    <xf numFmtId="0" fontId="61" fillId="34" borderId="10" xfId="58" applyFont="1" applyFill="1" applyBorder="1" applyAlignment="1">
      <alignment horizontal="left" vertical="center"/>
      <protection/>
    </xf>
    <xf numFmtId="0" fontId="5" fillId="34" borderId="10" xfId="58" applyFont="1" applyFill="1" applyBorder="1" applyAlignment="1">
      <alignment horizontal="left" vertical="center"/>
      <protection/>
    </xf>
    <xf numFmtId="4" fontId="63" fillId="0" borderId="0" xfId="58" applyNumberFormat="1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horizontal="center" vertical="center"/>
      <protection/>
    </xf>
    <xf numFmtId="0" fontId="3" fillId="0" borderId="0" xfId="58" applyFont="1" applyFill="1" applyAlignment="1">
      <alignment horizontal="center"/>
      <protection/>
    </xf>
    <xf numFmtId="0" fontId="3" fillId="0" borderId="11" xfId="58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5" xfId="59"/>
    <cellStyle name="Normal 6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</xdr:row>
      <xdr:rowOff>161925</xdr:rowOff>
    </xdr:from>
    <xdr:to>
      <xdr:col>6</xdr:col>
      <xdr:colOff>457200</xdr:colOff>
      <xdr:row>10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04800" y="790575"/>
          <a:ext cx="5638800" cy="26860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500" b="1" i="0" u="none" baseline="0"/>
            <a:t>ตัวอย่าง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8</xdr:row>
      <xdr:rowOff>57150</xdr:rowOff>
    </xdr:from>
    <xdr:to>
      <xdr:col>9</xdr:col>
      <xdr:colOff>400050</xdr:colOff>
      <xdr:row>19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14500" y="2381250"/>
          <a:ext cx="5629275" cy="27146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500" b="1" i="0" u="none" baseline="0"/>
            <a:t>ตัวอย่าง</a:t>
          </a:r>
        </a:p>
      </xdr:txBody>
    </xdr:sp>
    <xdr:clientData/>
  </xdr:twoCellAnchor>
  <xdr:twoCellAnchor>
    <xdr:from>
      <xdr:col>2</xdr:col>
      <xdr:colOff>1314450</xdr:colOff>
      <xdr:row>33</xdr:row>
      <xdr:rowOff>209550</xdr:rowOff>
    </xdr:from>
    <xdr:to>
      <xdr:col>11</xdr:col>
      <xdr:colOff>352425</xdr:colOff>
      <xdr:row>45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000375" y="8582025"/>
          <a:ext cx="5629275" cy="27146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500" b="1" i="0" u="none" baseline="0"/>
            <a:t>ตัวอย่าง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29"/>
  <sheetViews>
    <sheetView showGridLines="0" tabSelected="1" view="pageBreakPreview" zoomScale="120" zoomScaleNormal="110" zoomScaleSheetLayoutView="120" zoomScalePageLayoutView="0" workbookViewId="0" topLeftCell="A1">
      <selection activeCell="F5" sqref="F5:F8"/>
    </sheetView>
  </sheetViews>
  <sheetFormatPr defaultColWidth="10.7109375" defaultRowHeight="24.75" customHeight="1"/>
  <cols>
    <col min="1" max="5" width="13.7109375" style="29" customWidth="1"/>
    <col min="6" max="7" width="13.7109375" style="36" customWidth="1"/>
    <col min="8" max="10" width="10.7109375" style="37" customWidth="1"/>
    <col min="11" max="12" width="10.7109375" style="36" customWidth="1"/>
    <col min="13" max="14" width="10.7109375" style="37" customWidth="1"/>
    <col min="15" max="15" width="10.7109375" style="31" customWidth="1"/>
    <col min="16" max="16" width="10.7109375" style="36" customWidth="1"/>
    <col min="17" max="16384" width="10.7109375" style="29" customWidth="1"/>
  </cols>
  <sheetData>
    <row r="1" spans="1:16" ht="24.75" customHeight="1">
      <c r="A1" s="101" t="s">
        <v>85</v>
      </c>
      <c r="B1" s="101"/>
      <c r="C1" s="101"/>
      <c r="D1" s="101"/>
      <c r="E1" s="101"/>
      <c r="F1" s="101"/>
      <c r="G1" s="101"/>
      <c r="H1" s="28"/>
      <c r="I1" s="28"/>
      <c r="J1" s="28"/>
      <c r="K1" s="28"/>
      <c r="L1" s="28"/>
      <c r="M1" s="28"/>
      <c r="N1" s="28"/>
      <c r="O1" s="28"/>
      <c r="P1" s="28"/>
    </row>
    <row r="2" spans="1:16" ht="24.75" customHeight="1">
      <c r="A2" s="101" t="s">
        <v>32</v>
      </c>
      <c r="B2" s="101"/>
      <c r="C2" s="101"/>
      <c r="D2" s="101"/>
      <c r="E2" s="101"/>
      <c r="F2" s="101"/>
      <c r="G2" s="101"/>
      <c r="H2" s="28"/>
      <c r="I2" s="28"/>
      <c r="J2" s="28"/>
      <c r="K2" s="28"/>
      <c r="L2" s="28"/>
      <c r="M2" s="28"/>
      <c r="N2" s="28"/>
      <c r="O2" s="28"/>
      <c r="P2" s="28"/>
    </row>
    <row r="3" spans="1:16" ht="24.75" customHeight="1">
      <c r="A3" s="101" t="s">
        <v>51</v>
      </c>
      <c r="B3" s="101"/>
      <c r="C3" s="101"/>
      <c r="D3" s="101"/>
      <c r="E3" s="101"/>
      <c r="F3" s="101"/>
      <c r="G3" s="101"/>
      <c r="H3" s="32"/>
      <c r="I3" s="32"/>
      <c r="J3" s="32"/>
      <c r="K3" s="31"/>
      <c r="L3" s="31"/>
      <c r="M3" s="32"/>
      <c r="N3" s="32"/>
      <c r="P3" s="31"/>
    </row>
    <row r="4" spans="1:16" ht="37.5">
      <c r="A4" s="33"/>
      <c r="B4" s="39" t="s">
        <v>33</v>
      </c>
      <c r="C4" s="18" t="s">
        <v>41</v>
      </c>
      <c r="D4" s="40" t="s">
        <v>47</v>
      </c>
      <c r="E4" s="26" t="s">
        <v>76</v>
      </c>
      <c r="F4" s="27" t="s">
        <v>49</v>
      </c>
      <c r="G4" s="35"/>
      <c r="H4" s="35"/>
      <c r="I4" s="35"/>
      <c r="J4" s="34"/>
      <c r="K4" s="34"/>
      <c r="L4" s="35"/>
      <c r="M4" s="35"/>
      <c r="N4" s="34"/>
      <c r="O4" s="34"/>
      <c r="P4" s="30"/>
    </row>
    <row r="5" spans="2:15" ht="24.75" customHeight="1">
      <c r="B5" s="41" t="s">
        <v>34</v>
      </c>
      <c r="C5" s="92" t="s">
        <v>42</v>
      </c>
      <c r="D5" s="42" t="s">
        <v>59</v>
      </c>
      <c r="E5" s="17"/>
      <c r="F5" s="43" t="e">
        <f>E5*100/$E$12</f>
        <v>#DIV/0!</v>
      </c>
      <c r="H5" s="72" t="s">
        <v>80</v>
      </c>
      <c r="I5" s="100" t="s">
        <v>79</v>
      </c>
      <c r="M5" s="36"/>
      <c r="O5" s="36"/>
    </row>
    <row r="6" spans="2:15" ht="24.75" customHeight="1">
      <c r="B6" s="41" t="s">
        <v>35</v>
      </c>
      <c r="C6" s="92" t="s">
        <v>43</v>
      </c>
      <c r="D6" s="42" t="s">
        <v>59</v>
      </c>
      <c r="E6" s="17"/>
      <c r="F6" s="43" t="e">
        <f>E6*100/$E$12</f>
        <v>#DIV/0!</v>
      </c>
      <c r="H6" s="72" t="s">
        <v>80</v>
      </c>
      <c r="I6" s="100" t="s">
        <v>91</v>
      </c>
      <c r="M6" s="36"/>
      <c r="O6" s="36"/>
    </row>
    <row r="7" spans="2:15" ht="24.75" customHeight="1">
      <c r="B7" s="41" t="s">
        <v>36</v>
      </c>
      <c r="C7" s="92" t="s">
        <v>44</v>
      </c>
      <c r="D7" s="42" t="s">
        <v>59</v>
      </c>
      <c r="E7" s="17"/>
      <c r="F7" s="43" t="e">
        <f>E7*100/$E$12</f>
        <v>#DIV/0!</v>
      </c>
      <c r="H7" s="72" t="s">
        <v>80</v>
      </c>
      <c r="I7" s="100" t="s">
        <v>86</v>
      </c>
      <c r="M7" s="36"/>
      <c r="O7" s="36"/>
    </row>
    <row r="8" spans="2:15" ht="24.75" customHeight="1">
      <c r="B8" s="41" t="s">
        <v>37</v>
      </c>
      <c r="C8" s="92" t="s">
        <v>45</v>
      </c>
      <c r="D8" s="42" t="s">
        <v>59</v>
      </c>
      <c r="E8" s="17"/>
      <c r="F8" s="43" t="e">
        <f>E8*100/$E$12</f>
        <v>#DIV/0!</v>
      </c>
      <c r="M8" s="36"/>
      <c r="O8" s="36"/>
    </row>
    <row r="9" spans="2:15" ht="24.75" customHeight="1">
      <c r="B9" s="99" t="s">
        <v>38</v>
      </c>
      <c r="C9" s="99"/>
      <c r="D9" s="97"/>
      <c r="E9" s="99"/>
      <c r="F9" s="94"/>
      <c r="M9" s="36"/>
      <c r="O9" s="36"/>
    </row>
    <row r="10" spans="2:15" ht="24.75" customHeight="1">
      <c r="B10" s="41" t="s">
        <v>39</v>
      </c>
      <c r="C10" s="93" t="s">
        <v>46</v>
      </c>
      <c r="D10" s="42"/>
      <c r="E10" s="41"/>
      <c r="F10" s="44"/>
      <c r="M10" s="36"/>
      <c r="O10" s="36"/>
    </row>
    <row r="11" spans="2:6" ht="24.75" customHeight="1">
      <c r="B11" s="41" t="s">
        <v>40</v>
      </c>
      <c r="C11" s="41"/>
      <c r="D11" s="41"/>
      <c r="E11" s="17"/>
      <c r="F11" s="44"/>
    </row>
    <row r="12" spans="2:6" ht="24.75" customHeight="1">
      <c r="B12" s="46" t="s">
        <v>50</v>
      </c>
      <c r="C12" s="46"/>
      <c r="D12" s="46"/>
      <c r="E12" s="45">
        <f>SUM(E5:E11)</f>
        <v>0</v>
      </c>
      <c r="F12" s="43" t="e">
        <f>SUM(F5:F11)</f>
        <v>#DIV/0!</v>
      </c>
    </row>
    <row r="13" ht="24.75" customHeight="1">
      <c r="F13" s="37"/>
    </row>
    <row r="14" spans="1:6" ht="21.75" customHeight="1">
      <c r="A14" s="29" t="s">
        <v>53</v>
      </c>
      <c r="B14" s="29" t="s">
        <v>87</v>
      </c>
      <c r="F14" s="37"/>
    </row>
    <row r="15" spans="2:6" ht="21.75" customHeight="1">
      <c r="B15" s="29" t="s">
        <v>92</v>
      </c>
      <c r="F15" s="37"/>
    </row>
    <row r="16" spans="2:6" ht="21.75" customHeight="1">
      <c r="B16" s="29" t="s">
        <v>93</v>
      </c>
      <c r="F16" s="37"/>
    </row>
    <row r="17" ht="21.75" customHeight="1">
      <c r="E17" s="47" t="s">
        <v>27</v>
      </c>
    </row>
    <row r="18" spans="2:16" s="31" customFormat="1" ht="21.75" customHeight="1">
      <c r="B18" s="29"/>
      <c r="C18" s="29"/>
      <c r="D18" s="29"/>
      <c r="E18" s="12"/>
      <c r="G18" s="36"/>
      <c r="H18" s="37"/>
      <c r="I18" s="37"/>
      <c r="J18" s="37"/>
      <c r="K18" s="36"/>
      <c r="L18" s="36"/>
      <c r="M18" s="37"/>
      <c r="N18" s="37"/>
      <c r="P18" s="36"/>
    </row>
    <row r="19" spans="2:16" s="31" customFormat="1" ht="21.75" customHeight="1">
      <c r="B19" s="29"/>
      <c r="C19" s="29"/>
      <c r="D19" s="29"/>
      <c r="E19" s="12"/>
      <c r="G19" s="36"/>
      <c r="H19" s="37"/>
      <c r="I19" s="37"/>
      <c r="J19" s="37"/>
      <c r="K19" s="36"/>
      <c r="L19" s="36"/>
      <c r="M19" s="37"/>
      <c r="N19" s="37"/>
      <c r="P19" s="36"/>
    </row>
    <row r="20" ht="21.75" customHeight="1">
      <c r="E20" s="49" t="s">
        <v>28</v>
      </c>
    </row>
    <row r="21" spans="2:16" s="31" customFormat="1" ht="21.75" customHeight="1">
      <c r="B21" s="29"/>
      <c r="C21" s="29"/>
      <c r="D21" s="29"/>
      <c r="E21" s="49" t="s">
        <v>29</v>
      </c>
      <c r="G21" s="36"/>
      <c r="H21" s="37"/>
      <c r="I21" s="37"/>
      <c r="J21" s="37"/>
      <c r="K21" s="36"/>
      <c r="L21" s="36"/>
      <c r="M21" s="37"/>
      <c r="N21" s="37"/>
      <c r="P21" s="36"/>
    </row>
    <row r="22" spans="2:16" s="31" customFormat="1" ht="21.75" customHeight="1">
      <c r="B22" s="29"/>
      <c r="C22" s="29"/>
      <c r="D22" s="29"/>
      <c r="E22" s="38" t="s">
        <v>58</v>
      </c>
      <c r="G22" s="36"/>
      <c r="H22" s="37"/>
      <c r="I22" s="37"/>
      <c r="J22" s="37"/>
      <c r="K22" s="36"/>
      <c r="L22" s="36"/>
      <c r="M22" s="37"/>
      <c r="N22" s="37"/>
      <c r="P22" s="36"/>
    </row>
    <row r="23" ht="21.75" customHeight="1">
      <c r="E23" s="36"/>
    </row>
    <row r="24" ht="21.75" customHeight="1">
      <c r="E24" s="48" t="s">
        <v>52</v>
      </c>
    </row>
    <row r="25" ht="21.75" customHeight="1">
      <c r="E25" s="12"/>
    </row>
    <row r="26" ht="21.75" customHeight="1">
      <c r="E26" s="12"/>
    </row>
    <row r="27" ht="21.75" customHeight="1">
      <c r="E27" s="11" t="s">
        <v>28</v>
      </c>
    </row>
    <row r="28" ht="21.75" customHeight="1">
      <c r="E28" s="11" t="s">
        <v>29</v>
      </c>
    </row>
    <row r="29" ht="24.75" customHeight="1">
      <c r="D29" s="29" t="s">
        <v>57</v>
      </c>
    </row>
  </sheetData>
  <sheetProtection/>
  <mergeCells count="3">
    <mergeCell ref="A1:G1"/>
    <mergeCell ref="A2:G2"/>
    <mergeCell ref="A3:G3"/>
  </mergeCells>
  <printOptions/>
  <pageMargins left="0.7480314960629921" right="0.2755905511811024" top="0.9448818897637796" bottom="0.6299212598425197" header="0.2755905511811024" footer="0.2362204724409449"/>
  <pageSetup fitToHeight="0" fitToWidth="1" horizontalDpi="600" verticalDpi="600" orientation="portrait" paperSize="9" scale="96" r:id="rId1"/>
  <headerFooter alignWithMargins="0">
    <oddHeader>&amp;R&amp;"TH SarabunPSK,Regular"&amp;16แบบที่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29"/>
  <sheetViews>
    <sheetView showGridLines="0" view="pageBreakPreview" zoomScale="120" zoomScaleNormal="110" zoomScaleSheetLayoutView="120" zoomScalePageLayoutView="0" workbookViewId="0" topLeftCell="A16">
      <selection activeCell="D19" sqref="D19"/>
    </sheetView>
  </sheetViews>
  <sheetFormatPr defaultColWidth="10.7109375" defaultRowHeight="24.75" customHeight="1"/>
  <cols>
    <col min="1" max="5" width="13.7109375" style="29" customWidth="1"/>
    <col min="6" max="7" width="13.7109375" style="36" customWidth="1"/>
    <col min="8" max="10" width="10.7109375" style="37" customWidth="1"/>
    <col min="11" max="12" width="10.7109375" style="36" customWidth="1"/>
    <col min="13" max="14" width="10.7109375" style="37" customWidth="1"/>
    <col min="15" max="15" width="10.7109375" style="31" customWidth="1"/>
    <col min="16" max="16" width="10.7109375" style="36" customWidth="1"/>
    <col min="17" max="16384" width="10.7109375" style="29" customWidth="1"/>
  </cols>
  <sheetData>
    <row r="1" spans="1:16" ht="24.75" customHeight="1">
      <c r="A1" s="101" t="s">
        <v>85</v>
      </c>
      <c r="B1" s="101"/>
      <c r="C1" s="101"/>
      <c r="D1" s="101"/>
      <c r="E1" s="101"/>
      <c r="F1" s="101"/>
      <c r="G1" s="101"/>
      <c r="H1" s="28"/>
      <c r="I1" s="28"/>
      <c r="J1" s="28"/>
      <c r="K1" s="28"/>
      <c r="L1" s="28"/>
      <c r="M1" s="28"/>
      <c r="N1" s="28"/>
      <c r="O1" s="28"/>
      <c r="P1" s="28"/>
    </row>
    <row r="2" spans="1:16" ht="24.75" customHeight="1">
      <c r="A2" s="101" t="s">
        <v>32</v>
      </c>
      <c r="B2" s="101"/>
      <c r="C2" s="101"/>
      <c r="D2" s="101"/>
      <c r="E2" s="101"/>
      <c r="F2" s="101"/>
      <c r="G2" s="101"/>
      <c r="H2" s="28"/>
      <c r="I2" s="28"/>
      <c r="J2" s="28"/>
      <c r="K2" s="28"/>
      <c r="L2" s="28"/>
      <c r="M2" s="28"/>
      <c r="N2" s="28"/>
      <c r="O2" s="28"/>
      <c r="P2" s="28"/>
    </row>
    <row r="3" spans="1:16" ht="24.75" customHeight="1">
      <c r="A3" s="101" t="s">
        <v>51</v>
      </c>
      <c r="B3" s="101"/>
      <c r="C3" s="101"/>
      <c r="D3" s="101"/>
      <c r="E3" s="101"/>
      <c r="F3" s="101"/>
      <c r="G3" s="101"/>
      <c r="H3" s="32"/>
      <c r="I3" s="32"/>
      <c r="J3" s="32"/>
      <c r="K3" s="31"/>
      <c r="L3" s="31"/>
      <c r="M3" s="32"/>
      <c r="N3" s="32"/>
      <c r="P3" s="31"/>
    </row>
    <row r="4" spans="1:16" ht="37.5">
      <c r="A4" s="33"/>
      <c r="B4" s="39" t="s">
        <v>33</v>
      </c>
      <c r="C4" s="18" t="s">
        <v>41</v>
      </c>
      <c r="D4" s="73" t="s">
        <v>47</v>
      </c>
      <c r="E4" s="74" t="s">
        <v>48</v>
      </c>
      <c r="F4" s="27" t="s">
        <v>49</v>
      </c>
      <c r="G4" s="35"/>
      <c r="H4" s="35"/>
      <c r="I4" s="35"/>
      <c r="J4" s="34"/>
      <c r="K4" s="34"/>
      <c r="L4" s="35"/>
      <c r="M4" s="35"/>
      <c r="N4" s="34"/>
      <c r="O4" s="34"/>
      <c r="P4" s="30"/>
    </row>
    <row r="5" spans="2:15" ht="24.75" customHeight="1">
      <c r="B5" s="93" t="s">
        <v>34</v>
      </c>
      <c r="C5" s="92" t="s">
        <v>42</v>
      </c>
      <c r="D5" s="75" t="s">
        <v>72</v>
      </c>
      <c r="E5" s="76">
        <v>18</v>
      </c>
      <c r="F5" s="43">
        <f>E5*100/$E$12</f>
        <v>60</v>
      </c>
      <c r="H5" s="72" t="s">
        <v>80</v>
      </c>
      <c r="I5" s="100" t="s">
        <v>79</v>
      </c>
      <c r="J5" s="78"/>
      <c r="K5" s="79"/>
      <c r="L5" s="79"/>
      <c r="M5" s="79"/>
      <c r="O5" s="36"/>
    </row>
    <row r="6" spans="2:15" ht="24.75" customHeight="1">
      <c r="B6" s="93" t="s">
        <v>35</v>
      </c>
      <c r="C6" s="92" t="s">
        <v>43</v>
      </c>
      <c r="D6" s="75" t="s">
        <v>73</v>
      </c>
      <c r="E6" s="76">
        <v>10</v>
      </c>
      <c r="F6" s="43">
        <f>E6*100/$E$12</f>
        <v>33.333333333333336</v>
      </c>
      <c r="H6" s="72" t="s">
        <v>80</v>
      </c>
      <c r="I6" s="100" t="s">
        <v>91</v>
      </c>
      <c r="J6" s="80"/>
      <c r="K6" s="80"/>
      <c r="L6" s="80"/>
      <c r="M6" s="80"/>
      <c r="N6" s="80"/>
      <c r="O6" s="80"/>
    </row>
    <row r="7" spans="2:15" ht="24.75" customHeight="1">
      <c r="B7" s="93" t="s">
        <v>36</v>
      </c>
      <c r="C7" s="92" t="s">
        <v>44</v>
      </c>
      <c r="D7" s="75" t="s">
        <v>74</v>
      </c>
      <c r="E7" s="76">
        <v>2</v>
      </c>
      <c r="F7" s="43">
        <f>E7*100/$E$12</f>
        <v>6.666666666666667</v>
      </c>
      <c r="H7" s="72" t="s">
        <v>80</v>
      </c>
      <c r="I7" s="100" t="s">
        <v>86</v>
      </c>
      <c r="M7" s="36"/>
      <c r="O7" s="36"/>
    </row>
    <row r="8" spans="2:15" ht="24.75" customHeight="1">
      <c r="B8" s="93" t="s">
        <v>37</v>
      </c>
      <c r="C8" s="92" t="s">
        <v>45</v>
      </c>
      <c r="D8" s="75" t="s">
        <v>75</v>
      </c>
      <c r="E8" s="76">
        <v>0</v>
      </c>
      <c r="F8" s="43">
        <f>E8*100/$E$12</f>
        <v>0</v>
      </c>
      <c r="I8" s="77"/>
      <c r="M8" s="36"/>
      <c r="O8" s="36"/>
    </row>
    <row r="9" spans="2:15" ht="24.75" customHeight="1">
      <c r="B9" s="95" t="s">
        <v>38</v>
      </c>
      <c r="C9" s="96"/>
      <c r="D9" s="97"/>
      <c r="E9" s="98"/>
      <c r="F9" s="94"/>
      <c r="M9" s="36"/>
      <c r="O9" s="36"/>
    </row>
    <row r="10" spans="2:15" ht="24.75" customHeight="1">
      <c r="B10" s="41" t="s">
        <v>88</v>
      </c>
      <c r="C10" s="93" t="s">
        <v>46</v>
      </c>
      <c r="D10" s="42"/>
      <c r="E10" s="76">
        <v>0</v>
      </c>
      <c r="F10" s="44"/>
      <c r="M10" s="36"/>
      <c r="O10" s="36"/>
    </row>
    <row r="11" spans="2:6" ht="24.75" customHeight="1">
      <c r="B11" s="41" t="s">
        <v>89</v>
      </c>
      <c r="C11" s="93" t="s">
        <v>90</v>
      </c>
      <c r="D11" s="41"/>
      <c r="E11" s="76">
        <v>0</v>
      </c>
      <c r="F11" s="44"/>
    </row>
    <row r="12" spans="2:6" ht="24.75" customHeight="1">
      <c r="B12" s="46" t="s">
        <v>50</v>
      </c>
      <c r="C12" s="46"/>
      <c r="D12" s="46"/>
      <c r="E12" s="45">
        <f>SUM(E5:E11)</f>
        <v>30</v>
      </c>
      <c r="F12" s="43">
        <f>SUM(F5:F11)</f>
        <v>100.00000000000001</v>
      </c>
    </row>
    <row r="13" ht="24.75" customHeight="1">
      <c r="F13" s="37"/>
    </row>
    <row r="14" spans="1:6" ht="21.75" customHeight="1">
      <c r="A14" s="29" t="s">
        <v>53</v>
      </c>
      <c r="B14" s="29" t="s">
        <v>87</v>
      </c>
      <c r="F14" s="37"/>
    </row>
    <row r="15" spans="2:6" ht="21.75" customHeight="1">
      <c r="B15" s="29" t="s">
        <v>92</v>
      </c>
      <c r="F15" s="37"/>
    </row>
    <row r="16" spans="2:6" ht="21.75" customHeight="1">
      <c r="B16" s="29" t="s">
        <v>93</v>
      </c>
      <c r="F16" s="37"/>
    </row>
    <row r="17" ht="21.75" customHeight="1">
      <c r="E17" s="47" t="s">
        <v>27</v>
      </c>
    </row>
    <row r="18" spans="2:16" s="31" customFormat="1" ht="21.75" customHeight="1">
      <c r="B18" s="29"/>
      <c r="C18" s="29"/>
      <c r="D18" s="29"/>
      <c r="E18" s="12"/>
      <c r="G18" s="36"/>
      <c r="H18" s="37"/>
      <c r="I18" s="37"/>
      <c r="J18" s="37"/>
      <c r="K18" s="36"/>
      <c r="L18" s="36"/>
      <c r="M18" s="37"/>
      <c r="N18" s="37"/>
      <c r="P18" s="36"/>
    </row>
    <row r="19" spans="2:16" s="31" customFormat="1" ht="21.75" customHeight="1">
      <c r="B19" s="29"/>
      <c r="C19" s="29"/>
      <c r="D19" s="29"/>
      <c r="E19" s="12"/>
      <c r="G19" s="36"/>
      <c r="H19" s="37"/>
      <c r="I19" s="37"/>
      <c r="J19" s="37"/>
      <c r="K19" s="36"/>
      <c r="L19" s="36"/>
      <c r="M19" s="37"/>
      <c r="N19" s="37"/>
      <c r="P19" s="36"/>
    </row>
    <row r="20" ht="21.75" customHeight="1">
      <c r="E20" s="49" t="s">
        <v>28</v>
      </c>
    </row>
    <row r="21" spans="2:16" s="31" customFormat="1" ht="21.75" customHeight="1">
      <c r="B21" s="29"/>
      <c r="C21" s="29"/>
      <c r="D21" s="29"/>
      <c r="E21" s="49" t="s">
        <v>29</v>
      </c>
      <c r="G21" s="36"/>
      <c r="H21" s="37"/>
      <c r="I21" s="37"/>
      <c r="J21" s="37"/>
      <c r="K21" s="36"/>
      <c r="L21" s="36"/>
      <c r="M21" s="37"/>
      <c r="N21" s="37"/>
      <c r="P21" s="36"/>
    </row>
    <row r="22" spans="2:16" s="31" customFormat="1" ht="21.75" customHeight="1">
      <c r="B22" s="29"/>
      <c r="C22" s="29"/>
      <c r="D22" s="29"/>
      <c r="E22" s="38" t="s">
        <v>58</v>
      </c>
      <c r="G22" s="36"/>
      <c r="H22" s="37"/>
      <c r="I22" s="37"/>
      <c r="J22" s="37"/>
      <c r="K22" s="36"/>
      <c r="L22" s="36"/>
      <c r="M22" s="37"/>
      <c r="N22" s="37"/>
      <c r="P22" s="36"/>
    </row>
    <row r="23" ht="21.75" customHeight="1">
      <c r="E23" s="36"/>
    </row>
    <row r="24" ht="21.75" customHeight="1">
      <c r="E24" s="48" t="s">
        <v>52</v>
      </c>
    </row>
    <row r="25" ht="21.75" customHeight="1">
      <c r="E25" s="12"/>
    </row>
    <row r="26" ht="21.75" customHeight="1">
      <c r="E26" s="12"/>
    </row>
    <row r="27" ht="21.75" customHeight="1">
      <c r="E27" s="11" t="s">
        <v>28</v>
      </c>
    </row>
    <row r="28" ht="21.75" customHeight="1">
      <c r="E28" s="11" t="s">
        <v>29</v>
      </c>
    </row>
    <row r="29" ht="24.75" customHeight="1">
      <c r="D29" s="29" t="s">
        <v>57</v>
      </c>
    </row>
  </sheetData>
  <sheetProtection/>
  <mergeCells count="3">
    <mergeCell ref="A1:G1"/>
    <mergeCell ref="A2:G2"/>
    <mergeCell ref="A3:G3"/>
  </mergeCells>
  <printOptions/>
  <pageMargins left="0.7480314960629921" right="0.2755905511811024" top="0.9448818897637796" bottom="0.6299212598425197" header="0.2755905511811024" footer="0.2362204724409449"/>
  <pageSetup fitToHeight="0" fitToWidth="1" horizontalDpi="600" verticalDpi="600" orientation="portrait" paperSize="9" scale="96" r:id="rId2"/>
  <headerFooter alignWithMargins="0">
    <oddHeader>&amp;R&amp;"TH SarabunPSK,Regular"&amp;16แบบที่ 1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A37B6"/>
    <pageSetUpPr fitToPage="1"/>
  </sheetPr>
  <dimension ref="A1:P49"/>
  <sheetViews>
    <sheetView showGridLines="0" view="pageBreakPreview" zoomScale="120" zoomScaleNormal="110" zoomScaleSheetLayoutView="120" zoomScalePageLayoutView="0" workbookViewId="0" topLeftCell="A16">
      <selection activeCell="G27" sqref="G27"/>
    </sheetView>
  </sheetViews>
  <sheetFormatPr defaultColWidth="9.140625" defaultRowHeight="15"/>
  <cols>
    <col min="1" max="1" width="5.28125" style="1" bestFit="1" customWidth="1"/>
    <col min="2" max="2" width="20.00390625" style="8" customWidth="1"/>
    <col min="3" max="3" width="21.140625" style="1" bestFit="1" customWidth="1"/>
    <col min="4" max="4" width="11.140625" style="9" customWidth="1"/>
    <col min="5" max="5" width="7.140625" style="1" bestFit="1" customWidth="1"/>
    <col min="6" max="6" width="13.57421875" style="10" customWidth="1"/>
    <col min="7" max="7" width="8.57421875" style="10" bestFit="1" customWidth="1"/>
    <col min="8" max="8" width="7.8515625" style="11" customWidth="1"/>
    <col min="9" max="9" width="9.421875" style="11" bestFit="1" customWidth="1"/>
    <col min="10" max="10" width="9.8515625" style="12" bestFit="1" customWidth="1"/>
    <col min="11" max="11" width="10.140625" style="10" customWidth="1"/>
    <col min="12" max="12" width="7.421875" style="10" bestFit="1" customWidth="1"/>
    <col min="13" max="13" width="11.57421875" style="12" customWidth="1"/>
    <col min="14" max="14" width="11.7109375" style="13" bestFit="1" customWidth="1"/>
    <col min="15" max="15" width="7.140625" style="14" bestFit="1" customWidth="1"/>
    <col min="16" max="16384" width="9.140625" style="1" customWidth="1"/>
  </cols>
  <sheetData>
    <row r="1" spans="1:16" ht="18.75">
      <c r="A1" s="102" t="s">
        <v>19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16" ht="18.75">
      <c r="A2" s="103" t="s">
        <v>20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6" s="65" customFormat="1" ht="15" customHeight="1">
      <c r="A3" s="71">
        <v>1</v>
      </c>
      <c r="B3" s="71">
        <v>2</v>
      </c>
      <c r="C3" s="71">
        <v>3</v>
      </c>
      <c r="D3" s="71">
        <v>4</v>
      </c>
      <c r="E3" s="71">
        <v>5</v>
      </c>
      <c r="F3" s="91">
        <v>6</v>
      </c>
      <c r="G3" s="71">
        <v>7</v>
      </c>
      <c r="H3" s="71">
        <v>8</v>
      </c>
      <c r="I3" s="71">
        <v>9</v>
      </c>
      <c r="J3" s="71">
        <v>10</v>
      </c>
      <c r="K3" s="91">
        <v>11</v>
      </c>
      <c r="L3" s="71">
        <v>12</v>
      </c>
      <c r="M3" s="91">
        <v>13</v>
      </c>
      <c r="N3" s="71">
        <v>14</v>
      </c>
      <c r="O3" s="71">
        <v>15</v>
      </c>
      <c r="P3" s="71">
        <v>16</v>
      </c>
    </row>
    <row r="4" spans="1:16" ht="56.25">
      <c r="A4" s="19" t="s">
        <v>9</v>
      </c>
      <c r="B4" s="20" t="s">
        <v>10</v>
      </c>
      <c r="C4" s="20" t="s">
        <v>0</v>
      </c>
      <c r="D4" s="20" t="s">
        <v>11</v>
      </c>
      <c r="E4" s="19" t="s">
        <v>12</v>
      </c>
      <c r="F4" s="21" t="s">
        <v>18</v>
      </c>
      <c r="G4" s="21" t="s">
        <v>13</v>
      </c>
      <c r="H4" s="15" t="s">
        <v>14</v>
      </c>
      <c r="I4" s="15" t="s">
        <v>15</v>
      </c>
      <c r="J4" s="15" t="s">
        <v>16</v>
      </c>
      <c r="K4" s="21" t="s">
        <v>17</v>
      </c>
      <c r="L4" s="21" t="s">
        <v>77</v>
      </c>
      <c r="M4" s="15" t="s">
        <v>78</v>
      </c>
      <c r="N4" s="21" t="s">
        <v>21</v>
      </c>
      <c r="O4" s="21" t="s">
        <v>71</v>
      </c>
      <c r="P4" s="18" t="s">
        <v>22</v>
      </c>
    </row>
    <row r="5" spans="1:16" ht="18.75">
      <c r="A5" s="6">
        <v>1</v>
      </c>
      <c r="B5" s="5"/>
      <c r="C5" s="5"/>
      <c r="D5" s="7"/>
      <c r="E5" s="6"/>
      <c r="F5" s="3"/>
      <c r="G5" s="3"/>
      <c r="H5" s="4"/>
      <c r="I5" s="4"/>
      <c r="J5" s="2"/>
      <c r="K5" s="3"/>
      <c r="L5" s="3"/>
      <c r="M5" s="2"/>
      <c r="N5" s="3"/>
      <c r="O5" s="3"/>
      <c r="P5" s="16"/>
    </row>
    <row r="6" spans="1:16" ht="18.75">
      <c r="A6" s="6">
        <v>2</v>
      </c>
      <c r="B6" s="5"/>
      <c r="C6" s="5"/>
      <c r="D6" s="7"/>
      <c r="E6" s="6"/>
      <c r="F6" s="3"/>
      <c r="G6" s="3"/>
      <c r="H6" s="4"/>
      <c r="I6" s="4"/>
      <c r="J6" s="2"/>
      <c r="K6" s="3"/>
      <c r="L6" s="3"/>
      <c r="M6" s="2"/>
      <c r="N6" s="3"/>
      <c r="O6" s="3"/>
      <c r="P6" s="16"/>
    </row>
    <row r="7" spans="1:16" ht="18.75">
      <c r="A7" s="6">
        <v>3</v>
      </c>
      <c r="B7" s="5"/>
      <c r="C7" s="5"/>
      <c r="D7" s="7"/>
      <c r="E7" s="6"/>
      <c r="F7" s="3"/>
      <c r="G7" s="3"/>
      <c r="H7" s="4"/>
      <c r="I7" s="4"/>
      <c r="J7" s="2"/>
      <c r="K7" s="3"/>
      <c r="L7" s="3"/>
      <c r="M7" s="2"/>
      <c r="N7" s="3"/>
      <c r="O7" s="3"/>
      <c r="P7" s="16"/>
    </row>
    <row r="8" spans="1:16" ht="18.75">
      <c r="A8" s="6">
        <v>4</v>
      </c>
      <c r="B8" s="5"/>
      <c r="C8" s="5"/>
      <c r="D8" s="7"/>
      <c r="E8" s="6"/>
      <c r="F8" s="3"/>
      <c r="G8" s="3"/>
      <c r="H8" s="4"/>
      <c r="I8" s="4"/>
      <c r="J8" s="2"/>
      <c r="K8" s="3"/>
      <c r="L8" s="3"/>
      <c r="M8" s="2"/>
      <c r="N8" s="3"/>
      <c r="O8" s="3"/>
      <c r="P8" s="16"/>
    </row>
    <row r="9" spans="1:16" ht="18.75">
      <c r="A9" s="6">
        <v>5</v>
      </c>
      <c r="B9" s="5"/>
      <c r="C9" s="5"/>
      <c r="D9" s="7"/>
      <c r="E9" s="6"/>
      <c r="F9" s="3"/>
      <c r="G9" s="3"/>
      <c r="H9" s="4"/>
      <c r="I9" s="4"/>
      <c r="J9" s="2"/>
      <c r="K9" s="3"/>
      <c r="L9" s="3"/>
      <c r="M9" s="2"/>
      <c r="N9" s="3"/>
      <c r="O9" s="3"/>
      <c r="P9" s="16"/>
    </row>
    <row r="10" spans="1:16" ht="18.75">
      <c r="A10" s="6">
        <v>6</v>
      </c>
      <c r="B10" s="5"/>
      <c r="C10" s="5"/>
      <c r="D10" s="7"/>
      <c r="E10" s="6"/>
      <c r="F10" s="3"/>
      <c r="G10" s="3"/>
      <c r="H10" s="4"/>
      <c r="I10" s="4"/>
      <c r="J10" s="2"/>
      <c r="K10" s="3"/>
      <c r="L10" s="3"/>
      <c r="M10" s="2"/>
      <c r="N10" s="3"/>
      <c r="O10" s="3"/>
      <c r="P10" s="16"/>
    </row>
    <row r="11" spans="1:16" ht="18.75">
      <c r="A11" s="6">
        <v>7</v>
      </c>
      <c r="B11" s="5"/>
      <c r="C11" s="5"/>
      <c r="D11" s="7"/>
      <c r="E11" s="6"/>
      <c r="F11" s="3"/>
      <c r="G11" s="3"/>
      <c r="H11" s="4"/>
      <c r="I11" s="4"/>
      <c r="J11" s="2"/>
      <c r="K11" s="3"/>
      <c r="L11" s="3"/>
      <c r="M11" s="2"/>
      <c r="N11" s="3"/>
      <c r="O11" s="3"/>
      <c r="P11" s="16"/>
    </row>
    <row r="12" spans="1:16" ht="18.75">
      <c r="A12" s="6">
        <v>8</v>
      </c>
      <c r="B12" s="5"/>
      <c r="C12" s="5"/>
      <c r="D12" s="7"/>
      <c r="E12" s="6"/>
      <c r="F12" s="3"/>
      <c r="G12" s="3"/>
      <c r="H12" s="4"/>
      <c r="I12" s="4"/>
      <c r="J12" s="2"/>
      <c r="K12" s="3"/>
      <c r="L12" s="3"/>
      <c r="M12" s="2"/>
      <c r="N12" s="3"/>
      <c r="O12" s="3"/>
      <c r="P12" s="16"/>
    </row>
    <row r="13" spans="1:16" ht="18.75">
      <c r="A13" s="6">
        <v>9</v>
      </c>
      <c r="B13" s="5"/>
      <c r="C13" s="5"/>
      <c r="D13" s="7"/>
      <c r="E13" s="6"/>
      <c r="F13" s="3"/>
      <c r="G13" s="3"/>
      <c r="H13" s="4"/>
      <c r="I13" s="4"/>
      <c r="J13" s="2"/>
      <c r="K13" s="3"/>
      <c r="L13" s="3"/>
      <c r="M13" s="2"/>
      <c r="N13" s="3"/>
      <c r="O13" s="3"/>
      <c r="P13" s="16"/>
    </row>
    <row r="14" spans="1:16" ht="18.75">
      <c r="A14" s="6">
        <v>10</v>
      </c>
      <c r="B14" s="5"/>
      <c r="C14" s="5"/>
      <c r="D14" s="7"/>
      <c r="E14" s="6"/>
      <c r="F14" s="3"/>
      <c r="G14" s="3"/>
      <c r="H14" s="4"/>
      <c r="I14" s="4"/>
      <c r="J14" s="2"/>
      <c r="K14" s="3"/>
      <c r="L14" s="3"/>
      <c r="M14" s="2"/>
      <c r="N14" s="3"/>
      <c r="O14" s="3"/>
      <c r="P14" s="16"/>
    </row>
    <row r="15" spans="1:16" ht="18.75">
      <c r="A15" s="6">
        <v>11</v>
      </c>
      <c r="B15" s="5"/>
      <c r="C15" s="5"/>
      <c r="D15" s="7"/>
      <c r="E15" s="6"/>
      <c r="F15" s="3"/>
      <c r="G15" s="3"/>
      <c r="H15" s="4"/>
      <c r="I15" s="4"/>
      <c r="J15" s="2"/>
      <c r="K15" s="3"/>
      <c r="L15" s="3"/>
      <c r="M15" s="2"/>
      <c r="N15" s="3"/>
      <c r="O15" s="3"/>
      <c r="P15" s="16"/>
    </row>
    <row r="16" spans="1:16" ht="18.75">
      <c r="A16" s="6">
        <v>12</v>
      </c>
      <c r="B16" s="5"/>
      <c r="C16" s="5"/>
      <c r="D16" s="7"/>
      <c r="E16" s="6"/>
      <c r="F16" s="3"/>
      <c r="G16" s="3"/>
      <c r="H16" s="4"/>
      <c r="I16" s="4"/>
      <c r="J16" s="2"/>
      <c r="K16" s="3"/>
      <c r="L16" s="3"/>
      <c r="M16" s="2"/>
      <c r="N16" s="3"/>
      <c r="O16" s="3"/>
      <c r="P16" s="16"/>
    </row>
    <row r="17" spans="1:16" ht="18.75">
      <c r="A17" s="6">
        <v>13</v>
      </c>
      <c r="B17" s="5"/>
      <c r="C17" s="5"/>
      <c r="D17" s="7"/>
      <c r="E17" s="6"/>
      <c r="F17" s="3"/>
      <c r="G17" s="3"/>
      <c r="H17" s="4"/>
      <c r="I17" s="4"/>
      <c r="J17" s="2"/>
      <c r="K17" s="3"/>
      <c r="L17" s="3"/>
      <c r="M17" s="2"/>
      <c r="N17" s="3"/>
      <c r="O17" s="3"/>
      <c r="P17" s="16"/>
    </row>
    <row r="18" spans="1:16" ht="18.75">
      <c r="A18" s="6">
        <v>14</v>
      </c>
      <c r="B18" s="5"/>
      <c r="C18" s="5"/>
      <c r="D18" s="7"/>
      <c r="E18" s="6"/>
      <c r="F18" s="3"/>
      <c r="G18" s="3"/>
      <c r="H18" s="4"/>
      <c r="I18" s="4"/>
      <c r="J18" s="2"/>
      <c r="K18" s="3"/>
      <c r="L18" s="3"/>
      <c r="M18" s="2"/>
      <c r="N18" s="3"/>
      <c r="O18" s="3"/>
      <c r="P18" s="16"/>
    </row>
    <row r="19" spans="1:16" ht="18.75">
      <c r="A19" s="6">
        <v>15</v>
      </c>
      <c r="B19" s="5"/>
      <c r="C19" s="5"/>
      <c r="D19" s="7"/>
      <c r="E19" s="6"/>
      <c r="F19" s="3"/>
      <c r="G19" s="3"/>
      <c r="H19" s="4"/>
      <c r="I19" s="4"/>
      <c r="J19" s="2"/>
      <c r="K19" s="3"/>
      <c r="L19" s="3"/>
      <c r="M19" s="2"/>
      <c r="N19" s="3"/>
      <c r="O19" s="3"/>
      <c r="P19" s="16"/>
    </row>
    <row r="20" spans="1:16" s="57" customFormat="1" ht="18.75">
      <c r="A20" s="6">
        <v>16</v>
      </c>
      <c r="B20" s="5"/>
      <c r="C20" s="5"/>
      <c r="D20" s="7"/>
      <c r="E20" s="6"/>
      <c r="F20" s="54"/>
      <c r="G20" s="3"/>
      <c r="H20" s="4"/>
      <c r="I20" s="4"/>
      <c r="J20" s="2"/>
      <c r="K20" s="3"/>
      <c r="L20" s="3"/>
      <c r="M20" s="55"/>
      <c r="N20" s="3"/>
      <c r="O20" s="3"/>
      <c r="P20" s="56"/>
    </row>
    <row r="21" spans="1:16" s="57" customFormat="1" ht="18.75">
      <c r="A21" s="6">
        <v>17</v>
      </c>
      <c r="B21" s="5"/>
      <c r="C21" s="5"/>
      <c r="D21" s="7"/>
      <c r="E21" s="6"/>
      <c r="F21" s="3"/>
      <c r="G21" s="3"/>
      <c r="H21" s="4"/>
      <c r="I21" s="4"/>
      <c r="J21" s="2"/>
      <c r="K21" s="3"/>
      <c r="L21" s="3"/>
      <c r="M21" s="2"/>
      <c r="N21" s="3"/>
      <c r="O21" s="3"/>
      <c r="P21" s="16"/>
    </row>
    <row r="22" spans="1:16" s="57" customFormat="1" ht="18.75">
      <c r="A22" s="6">
        <v>18</v>
      </c>
      <c r="B22" s="5"/>
      <c r="C22" s="5"/>
      <c r="D22" s="7"/>
      <c r="E22" s="6"/>
      <c r="F22" s="3"/>
      <c r="G22" s="3"/>
      <c r="H22" s="4"/>
      <c r="I22" s="4"/>
      <c r="J22" s="2"/>
      <c r="K22" s="3"/>
      <c r="L22" s="3"/>
      <c r="M22" s="2"/>
      <c r="N22" s="3"/>
      <c r="O22" s="3"/>
      <c r="P22" s="16"/>
    </row>
    <row r="23" spans="1:16" s="57" customFormat="1" ht="18.75">
      <c r="A23" s="6">
        <v>19</v>
      </c>
      <c r="B23" s="5"/>
      <c r="C23" s="5"/>
      <c r="D23" s="7"/>
      <c r="E23" s="6"/>
      <c r="F23" s="3"/>
      <c r="G23" s="3"/>
      <c r="H23" s="4"/>
      <c r="I23" s="4"/>
      <c r="J23" s="2"/>
      <c r="K23" s="3"/>
      <c r="L23" s="3"/>
      <c r="M23" s="2"/>
      <c r="N23" s="3"/>
      <c r="O23" s="3"/>
      <c r="P23" s="16"/>
    </row>
    <row r="24" spans="1:16" s="57" customFormat="1" ht="18.75">
      <c r="A24" s="6">
        <v>20</v>
      </c>
      <c r="B24" s="5"/>
      <c r="C24" s="5"/>
      <c r="D24" s="7"/>
      <c r="E24" s="6"/>
      <c r="F24" s="3"/>
      <c r="G24" s="3"/>
      <c r="H24" s="4"/>
      <c r="I24" s="4"/>
      <c r="J24" s="2"/>
      <c r="K24" s="3"/>
      <c r="L24" s="3"/>
      <c r="M24" s="2"/>
      <c r="N24" s="3"/>
      <c r="O24" s="3"/>
      <c r="P24" s="16"/>
    </row>
    <row r="25" spans="1:16" s="57" customFormat="1" ht="18.75">
      <c r="A25" s="6">
        <v>21</v>
      </c>
      <c r="B25" s="5"/>
      <c r="C25" s="5"/>
      <c r="D25" s="7"/>
      <c r="E25" s="6"/>
      <c r="F25" s="3"/>
      <c r="G25" s="3"/>
      <c r="H25" s="4"/>
      <c r="I25" s="4"/>
      <c r="J25" s="2"/>
      <c r="K25" s="3"/>
      <c r="L25" s="3"/>
      <c r="M25" s="2"/>
      <c r="N25" s="3"/>
      <c r="O25" s="3"/>
      <c r="P25" s="16"/>
    </row>
    <row r="26" spans="1:16" s="57" customFormat="1" ht="18.75">
      <c r="A26" s="6">
        <v>22</v>
      </c>
      <c r="B26" s="5"/>
      <c r="C26" s="5"/>
      <c r="D26" s="7"/>
      <c r="E26" s="6"/>
      <c r="F26" s="3"/>
      <c r="G26" s="3"/>
      <c r="H26" s="4"/>
      <c r="I26" s="4"/>
      <c r="J26" s="2"/>
      <c r="K26" s="3"/>
      <c r="L26" s="3"/>
      <c r="M26" s="2"/>
      <c r="N26" s="3"/>
      <c r="O26" s="3"/>
      <c r="P26" s="16"/>
    </row>
    <row r="27" spans="1:16" s="57" customFormat="1" ht="18.75">
      <c r="A27" s="6">
        <v>23</v>
      </c>
      <c r="B27" s="5"/>
      <c r="C27" s="5"/>
      <c r="D27" s="7"/>
      <c r="E27" s="6"/>
      <c r="F27" s="3"/>
      <c r="G27" s="3"/>
      <c r="H27" s="4"/>
      <c r="I27" s="4"/>
      <c r="J27" s="2"/>
      <c r="K27" s="3"/>
      <c r="L27" s="3"/>
      <c r="M27" s="2"/>
      <c r="N27" s="3"/>
      <c r="O27" s="3"/>
      <c r="P27" s="16"/>
    </row>
    <row r="28" spans="1:16" s="57" customFormat="1" ht="18.75">
      <c r="A28" s="6">
        <v>24</v>
      </c>
      <c r="B28" s="5"/>
      <c r="C28" s="5"/>
      <c r="D28" s="7"/>
      <c r="E28" s="6"/>
      <c r="F28" s="3"/>
      <c r="G28" s="3"/>
      <c r="H28" s="4"/>
      <c r="I28" s="4"/>
      <c r="J28" s="2"/>
      <c r="K28" s="3"/>
      <c r="L28" s="3"/>
      <c r="M28" s="2"/>
      <c r="N28" s="3"/>
      <c r="O28" s="3"/>
      <c r="P28" s="16"/>
    </row>
    <row r="29" spans="1:16" s="57" customFormat="1" ht="18.75">
      <c r="A29" s="6">
        <v>25</v>
      </c>
      <c r="B29" s="5"/>
      <c r="C29" s="5"/>
      <c r="D29" s="7"/>
      <c r="E29" s="6"/>
      <c r="F29" s="3"/>
      <c r="G29" s="3"/>
      <c r="H29" s="4"/>
      <c r="I29" s="4"/>
      <c r="J29" s="2"/>
      <c r="K29" s="3"/>
      <c r="L29" s="3"/>
      <c r="M29" s="2"/>
      <c r="N29" s="3"/>
      <c r="O29" s="3"/>
      <c r="P29" s="16"/>
    </row>
    <row r="30" spans="2:15" s="57" customFormat="1" ht="18.75">
      <c r="B30" s="58"/>
      <c r="D30" s="59"/>
      <c r="F30" s="60"/>
      <c r="G30" s="60"/>
      <c r="H30" s="61"/>
      <c r="I30" s="61"/>
      <c r="J30" s="62"/>
      <c r="K30" s="60"/>
      <c r="L30" s="60"/>
      <c r="M30" s="11" t="s">
        <v>27</v>
      </c>
      <c r="N30" s="63"/>
      <c r="O30" s="64"/>
    </row>
    <row r="31" spans="2:15" s="57" customFormat="1" ht="26.25" customHeight="1">
      <c r="B31" s="58"/>
      <c r="D31" s="59"/>
      <c r="F31" s="60"/>
      <c r="G31" s="60"/>
      <c r="H31" s="61"/>
      <c r="I31" s="61"/>
      <c r="J31" s="62"/>
      <c r="K31" s="60"/>
      <c r="L31" s="60"/>
      <c r="M31" s="12"/>
      <c r="N31" s="63"/>
      <c r="O31" s="64"/>
    </row>
    <row r="32" spans="2:15" s="57" customFormat="1" ht="18.75">
      <c r="B32" s="58"/>
      <c r="D32" s="59"/>
      <c r="F32" s="60"/>
      <c r="G32" s="60"/>
      <c r="H32" s="61"/>
      <c r="I32" s="61"/>
      <c r="J32" s="62"/>
      <c r="K32" s="60"/>
      <c r="L32" s="60"/>
      <c r="M32" s="11" t="s">
        <v>28</v>
      </c>
      <c r="N32" s="63"/>
      <c r="O32" s="64"/>
    </row>
    <row r="33" spans="2:15" s="57" customFormat="1" ht="18.75">
      <c r="B33" s="58"/>
      <c r="D33" s="59"/>
      <c r="F33" s="60"/>
      <c r="G33" s="60"/>
      <c r="H33" s="61"/>
      <c r="I33" s="61"/>
      <c r="J33" s="62"/>
      <c r="K33" s="60"/>
      <c r="L33" s="60"/>
      <c r="M33" s="11" t="s">
        <v>29</v>
      </c>
      <c r="N33" s="63"/>
      <c r="O33" s="64"/>
    </row>
    <row r="34" spans="1:16" ht="18.75">
      <c r="A34" s="51">
        <v>26</v>
      </c>
      <c r="B34" s="52"/>
      <c r="C34" s="52"/>
      <c r="D34" s="53"/>
      <c r="E34" s="51"/>
      <c r="F34" s="54"/>
      <c r="G34" s="54"/>
      <c r="H34" s="4"/>
      <c r="I34" s="4"/>
      <c r="J34" s="2"/>
      <c r="K34" s="3"/>
      <c r="L34" s="3"/>
      <c r="M34" s="55"/>
      <c r="N34" s="54"/>
      <c r="O34" s="3"/>
      <c r="P34" s="56"/>
    </row>
    <row r="35" spans="1:16" ht="18.75">
      <c r="A35" s="6">
        <v>27</v>
      </c>
      <c r="B35" s="5"/>
      <c r="C35" s="5"/>
      <c r="D35" s="7"/>
      <c r="E35" s="6"/>
      <c r="F35" s="3"/>
      <c r="G35" s="3"/>
      <c r="H35" s="4"/>
      <c r="I35" s="4"/>
      <c r="J35" s="2"/>
      <c r="K35" s="3"/>
      <c r="L35" s="3"/>
      <c r="M35" s="2"/>
      <c r="N35" s="54"/>
      <c r="O35" s="3"/>
      <c r="P35" s="16"/>
    </row>
    <row r="36" spans="1:16" ht="18.75">
      <c r="A36" s="51">
        <v>28</v>
      </c>
      <c r="B36" s="5"/>
      <c r="C36" s="5"/>
      <c r="D36" s="7"/>
      <c r="E36" s="6"/>
      <c r="F36" s="3"/>
      <c r="G36" s="3"/>
      <c r="H36" s="4"/>
      <c r="I36" s="4"/>
      <c r="J36" s="2"/>
      <c r="K36" s="3"/>
      <c r="L36" s="3"/>
      <c r="M36" s="2"/>
      <c r="N36" s="54"/>
      <c r="O36" s="3"/>
      <c r="P36" s="16"/>
    </row>
    <row r="37" spans="1:16" ht="18.75">
      <c r="A37" s="6">
        <v>29</v>
      </c>
      <c r="B37" s="5"/>
      <c r="C37" s="5"/>
      <c r="D37" s="7"/>
      <c r="E37" s="6"/>
      <c r="F37" s="3"/>
      <c r="G37" s="3"/>
      <c r="H37" s="4"/>
      <c r="I37" s="4"/>
      <c r="J37" s="2"/>
      <c r="K37" s="3"/>
      <c r="L37" s="3"/>
      <c r="M37" s="2"/>
      <c r="N37" s="3"/>
      <c r="O37" s="3"/>
      <c r="P37" s="16"/>
    </row>
    <row r="38" spans="1:16" ht="18.75">
      <c r="A38" s="6">
        <v>30</v>
      </c>
      <c r="B38" s="5"/>
      <c r="C38" s="5"/>
      <c r="D38" s="7"/>
      <c r="E38" s="6"/>
      <c r="F38" s="3"/>
      <c r="G38" s="3"/>
      <c r="H38" s="4"/>
      <c r="I38" s="4"/>
      <c r="J38" s="2"/>
      <c r="K38" s="3"/>
      <c r="L38" s="3"/>
      <c r="M38" s="2"/>
      <c r="N38" s="3"/>
      <c r="O38" s="3"/>
      <c r="P38" s="16"/>
    </row>
    <row r="39" spans="1:15" s="57" customFormat="1" ht="18.75">
      <c r="A39" s="82"/>
      <c r="B39" s="83"/>
      <c r="C39" s="83"/>
      <c r="D39" s="84"/>
      <c r="E39" s="82"/>
      <c r="F39" s="85"/>
      <c r="G39" s="85"/>
      <c r="H39" s="86"/>
      <c r="I39" s="86"/>
      <c r="J39" s="87" t="s">
        <v>83</v>
      </c>
      <c r="K39" s="3"/>
      <c r="L39" s="87" t="s">
        <v>82</v>
      </c>
      <c r="M39" s="2"/>
      <c r="N39" s="69"/>
      <c r="O39" s="69"/>
    </row>
    <row r="40" spans="1:7" ht="18.75">
      <c r="A40" s="25" t="s">
        <v>31</v>
      </c>
      <c r="B40" s="8" t="s">
        <v>23</v>
      </c>
      <c r="F40" s="22">
        <f>SUM(F5:F38)</f>
        <v>0</v>
      </c>
      <c r="G40" s="10" t="s">
        <v>24</v>
      </c>
    </row>
    <row r="41" spans="1:7" ht="18.75">
      <c r="A41" s="25" t="s">
        <v>31</v>
      </c>
      <c r="B41" s="8" t="s">
        <v>25</v>
      </c>
      <c r="F41" s="23">
        <f>ROUNDDOWN(F40*3/100,-2)</f>
        <v>0</v>
      </c>
      <c r="G41" s="10" t="s">
        <v>24</v>
      </c>
    </row>
    <row r="42" spans="1:8" ht="18.75">
      <c r="A42" s="25" t="s">
        <v>31</v>
      </c>
      <c r="B42" s="8" t="s">
        <v>68</v>
      </c>
      <c r="F42" s="23">
        <f>SUM(K5:K38)+SUM(M5:M38)</f>
        <v>0</v>
      </c>
      <c r="G42" s="10" t="s">
        <v>24</v>
      </c>
      <c r="H42" s="50"/>
    </row>
    <row r="43" spans="1:7" ht="19.5" thickBot="1">
      <c r="A43" s="25" t="s">
        <v>31</v>
      </c>
      <c r="B43" s="8" t="s">
        <v>26</v>
      </c>
      <c r="F43" s="24">
        <f>F41-F42</f>
        <v>0</v>
      </c>
      <c r="G43" s="10" t="s">
        <v>24</v>
      </c>
    </row>
    <row r="44" ht="19.5" thickTop="1"/>
    <row r="45" spans="1:13" ht="18.75">
      <c r="A45" s="8" t="s">
        <v>54</v>
      </c>
      <c r="B45" s="1"/>
      <c r="M45" s="11" t="s">
        <v>27</v>
      </c>
    </row>
    <row r="46" spans="1:2" ht="18.75">
      <c r="A46" s="8" t="s">
        <v>84</v>
      </c>
      <c r="B46" s="1"/>
    </row>
    <row r="47" spans="1:2" ht="18.75">
      <c r="A47" s="8" t="s">
        <v>56</v>
      </c>
      <c r="B47" s="1"/>
    </row>
    <row r="48" ht="18.75">
      <c r="M48" s="11" t="s">
        <v>69</v>
      </c>
    </row>
    <row r="49" ht="18.75">
      <c r="M49" s="11" t="s">
        <v>70</v>
      </c>
    </row>
  </sheetData>
  <sheetProtection/>
  <mergeCells count="2">
    <mergeCell ref="A1:P1"/>
    <mergeCell ref="A2:P2"/>
  </mergeCells>
  <printOptions/>
  <pageMargins left="0.35433070866141736" right="0.2755905511811024" top="0.6299212598425197" bottom="0.35" header="0.2755905511811024" footer="0.17"/>
  <pageSetup fitToHeight="0" fitToWidth="1" horizontalDpi="600" verticalDpi="600" orientation="landscape" paperSize="9" scale="82" r:id="rId1"/>
  <headerFooter alignWithMargins="0">
    <oddHeader>&amp;C&amp;"TH SarabunPSK,Regular"&amp;16&amp;P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49"/>
  <sheetViews>
    <sheetView showGridLines="0" view="pageBreakPreview" zoomScale="120" zoomScaleNormal="110" zoomScaleSheetLayoutView="120" zoomScalePageLayoutView="0" workbookViewId="0" topLeftCell="A1">
      <selection activeCell="C49" sqref="C49"/>
    </sheetView>
  </sheetViews>
  <sheetFormatPr defaultColWidth="9.140625" defaultRowHeight="15"/>
  <cols>
    <col min="1" max="1" width="5.28125" style="1" bestFit="1" customWidth="1"/>
    <col min="2" max="2" width="20.00390625" style="8" customWidth="1"/>
    <col min="3" max="3" width="21.140625" style="1" bestFit="1" customWidth="1"/>
    <col min="4" max="4" width="11.140625" style="9" customWidth="1"/>
    <col min="5" max="5" width="7.140625" style="1" bestFit="1" customWidth="1"/>
    <col min="6" max="6" width="13.57421875" style="10" customWidth="1"/>
    <col min="7" max="7" width="8.57421875" style="10" bestFit="1" customWidth="1"/>
    <col min="8" max="8" width="7.8515625" style="11" customWidth="1"/>
    <col min="9" max="9" width="9.421875" style="11" bestFit="1" customWidth="1"/>
    <col min="10" max="10" width="9.8515625" style="12" bestFit="1" customWidth="1"/>
    <col min="11" max="11" width="10.140625" style="10" customWidth="1"/>
    <col min="12" max="12" width="9.140625" style="10" customWidth="1"/>
    <col min="13" max="13" width="10.00390625" style="12" customWidth="1"/>
    <col min="14" max="14" width="12.28125" style="13" customWidth="1"/>
    <col min="15" max="15" width="8.140625" style="14" customWidth="1"/>
    <col min="16" max="16384" width="9.140625" style="1" customWidth="1"/>
  </cols>
  <sheetData>
    <row r="1" spans="1:16" ht="18.75">
      <c r="A1" s="102" t="s">
        <v>19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16" ht="18.75">
      <c r="A2" s="103" t="s">
        <v>20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6" s="65" customFormat="1" ht="15" customHeight="1">
      <c r="A3" s="71">
        <v>1</v>
      </c>
      <c r="B3" s="71">
        <v>2</v>
      </c>
      <c r="C3" s="71">
        <v>3</v>
      </c>
      <c r="D3" s="71">
        <v>4</v>
      </c>
      <c r="E3" s="71">
        <v>5</v>
      </c>
      <c r="F3" s="91">
        <v>6</v>
      </c>
      <c r="G3" s="71">
        <v>7</v>
      </c>
      <c r="H3" s="71">
        <v>8</v>
      </c>
      <c r="I3" s="71">
        <v>9</v>
      </c>
      <c r="J3" s="71">
        <v>10</v>
      </c>
      <c r="K3" s="91">
        <v>11</v>
      </c>
      <c r="L3" s="71">
        <v>12</v>
      </c>
      <c r="M3" s="91">
        <v>13</v>
      </c>
      <c r="N3" s="71">
        <v>14</v>
      </c>
      <c r="O3" s="71">
        <v>15</v>
      </c>
      <c r="P3" s="71">
        <v>16</v>
      </c>
    </row>
    <row r="4" spans="1:16" ht="55.5" customHeight="1">
      <c r="A4" s="19" t="s">
        <v>9</v>
      </c>
      <c r="B4" s="20" t="s">
        <v>10</v>
      </c>
      <c r="C4" s="20" t="s">
        <v>0</v>
      </c>
      <c r="D4" s="20" t="s">
        <v>11</v>
      </c>
      <c r="E4" s="19" t="s">
        <v>12</v>
      </c>
      <c r="F4" s="21" t="s">
        <v>18</v>
      </c>
      <c r="G4" s="21" t="s">
        <v>13</v>
      </c>
      <c r="H4" s="15" t="s">
        <v>14</v>
      </c>
      <c r="I4" s="15" t="s">
        <v>15</v>
      </c>
      <c r="J4" s="15" t="s">
        <v>16</v>
      </c>
      <c r="K4" s="21" t="s">
        <v>17</v>
      </c>
      <c r="L4" s="21" t="s">
        <v>77</v>
      </c>
      <c r="M4" s="15" t="s">
        <v>78</v>
      </c>
      <c r="N4" s="21" t="s">
        <v>81</v>
      </c>
      <c r="O4" s="21" t="s">
        <v>71</v>
      </c>
      <c r="P4" s="18" t="s">
        <v>22</v>
      </c>
    </row>
    <row r="5" spans="1:16" ht="18.75">
      <c r="A5" s="6">
        <v>1</v>
      </c>
      <c r="B5" s="5" t="s">
        <v>60</v>
      </c>
      <c r="C5" s="81" t="s">
        <v>8</v>
      </c>
      <c r="D5" s="7" t="s">
        <v>5</v>
      </c>
      <c r="E5" s="6">
        <v>119</v>
      </c>
      <c r="F5" s="3">
        <v>41620</v>
      </c>
      <c r="G5" s="3">
        <v>44970</v>
      </c>
      <c r="H5" s="4">
        <v>3</v>
      </c>
      <c r="I5" s="4">
        <v>90</v>
      </c>
      <c r="J5" s="2">
        <f aca="true" t="shared" si="0" ref="J5:J29">G5*H5/100</f>
        <v>1349.1</v>
      </c>
      <c r="K5" s="3">
        <f aca="true" t="shared" si="1" ref="K5:K29">CEILING(J5,10)</f>
        <v>1350</v>
      </c>
      <c r="L5" s="3">
        <f aca="true" t="shared" si="2" ref="L5:L29">K5+F5</f>
        <v>42970</v>
      </c>
      <c r="M5" s="2"/>
      <c r="N5" s="3">
        <v>69040</v>
      </c>
      <c r="O5" s="3">
        <f aca="true" t="shared" si="3" ref="O5:O29">N5-L5</f>
        <v>26070</v>
      </c>
      <c r="P5" s="16"/>
    </row>
    <row r="6" spans="1:16" ht="18.75">
      <c r="A6" s="6">
        <v>2</v>
      </c>
      <c r="B6" s="5" t="s">
        <v>61</v>
      </c>
      <c r="C6" s="81" t="s">
        <v>7</v>
      </c>
      <c r="D6" s="7" t="s">
        <v>2</v>
      </c>
      <c r="E6" s="6">
        <v>120</v>
      </c>
      <c r="F6" s="3">
        <v>44700</v>
      </c>
      <c r="G6" s="3">
        <v>36470</v>
      </c>
      <c r="H6" s="4">
        <v>2.9</v>
      </c>
      <c r="I6" s="4">
        <v>89</v>
      </c>
      <c r="J6" s="2">
        <f t="shared" si="0"/>
        <v>1057.63</v>
      </c>
      <c r="K6" s="3">
        <f t="shared" si="1"/>
        <v>1060</v>
      </c>
      <c r="L6" s="3">
        <f t="shared" si="2"/>
        <v>45760</v>
      </c>
      <c r="M6" s="2"/>
      <c r="N6" s="3">
        <v>58390</v>
      </c>
      <c r="O6" s="3">
        <f t="shared" si="3"/>
        <v>12630</v>
      </c>
      <c r="P6" s="16"/>
    </row>
    <row r="7" spans="1:16" ht="18.75">
      <c r="A7" s="6">
        <v>3</v>
      </c>
      <c r="B7" s="5" t="s">
        <v>62</v>
      </c>
      <c r="C7" s="81" t="s">
        <v>64</v>
      </c>
      <c r="D7" s="7" t="s">
        <v>2</v>
      </c>
      <c r="E7" s="6">
        <v>121</v>
      </c>
      <c r="F7" s="3">
        <v>29450</v>
      </c>
      <c r="G7" s="3">
        <v>36470</v>
      </c>
      <c r="H7" s="4">
        <v>3.1</v>
      </c>
      <c r="I7" s="4">
        <v>93</v>
      </c>
      <c r="J7" s="2">
        <f t="shared" si="0"/>
        <v>1130.57</v>
      </c>
      <c r="K7" s="3">
        <f t="shared" si="1"/>
        <v>1140</v>
      </c>
      <c r="L7" s="3">
        <f t="shared" si="2"/>
        <v>30590</v>
      </c>
      <c r="M7" s="2"/>
      <c r="N7" s="3">
        <v>58390</v>
      </c>
      <c r="O7" s="3">
        <f t="shared" si="3"/>
        <v>27800</v>
      </c>
      <c r="P7" s="16"/>
    </row>
    <row r="8" spans="1:16" ht="18.75">
      <c r="A8" s="6">
        <v>4</v>
      </c>
      <c r="B8" s="5" t="s">
        <v>63</v>
      </c>
      <c r="C8" s="81" t="s">
        <v>65</v>
      </c>
      <c r="D8" s="7" t="s">
        <v>2</v>
      </c>
      <c r="E8" s="6">
        <v>122</v>
      </c>
      <c r="F8" s="3">
        <v>25060</v>
      </c>
      <c r="G8" s="3">
        <v>36470</v>
      </c>
      <c r="H8" s="4">
        <v>3.1</v>
      </c>
      <c r="I8" s="4">
        <v>93</v>
      </c>
      <c r="J8" s="2">
        <f t="shared" si="0"/>
        <v>1130.57</v>
      </c>
      <c r="K8" s="3">
        <f t="shared" si="1"/>
        <v>1140</v>
      </c>
      <c r="L8" s="3">
        <f t="shared" si="2"/>
        <v>26200</v>
      </c>
      <c r="M8" s="2"/>
      <c r="N8" s="3">
        <v>58390</v>
      </c>
      <c r="O8" s="3">
        <f t="shared" si="3"/>
        <v>32190</v>
      </c>
      <c r="P8" s="16"/>
    </row>
    <row r="9" spans="1:16" ht="18.75">
      <c r="A9" s="6">
        <v>5</v>
      </c>
      <c r="B9" s="5" t="s">
        <v>62</v>
      </c>
      <c r="C9" s="81" t="s">
        <v>65</v>
      </c>
      <c r="D9" s="7" t="s">
        <v>4</v>
      </c>
      <c r="E9" s="6">
        <v>123</v>
      </c>
      <c r="F9" s="3">
        <v>23840</v>
      </c>
      <c r="G9" s="3">
        <v>23930</v>
      </c>
      <c r="H9" s="4">
        <v>3.3</v>
      </c>
      <c r="I9" s="4">
        <v>97</v>
      </c>
      <c r="J9" s="2">
        <f t="shared" si="0"/>
        <v>789.69</v>
      </c>
      <c r="K9" s="3">
        <f t="shared" si="1"/>
        <v>790</v>
      </c>
      <c r="L9" s="3">
        <f t="shared" si="2"/>
        <v>24630</v>
      </c>
      <c r="M9" s="2"/>
      <c r="N9" s="3">
        <v>43600</v>
      </c>
      <c r="O9" s="3">
        <f t="shared" si="3"/>
        <v>18970</v>
      </c>
      <c r="P9" s="16"/>
    </row>
    <row r="10" spans="1:16" ht="18.75">
      <c r="A10" s="6">
        <v>6</v>
      </c>
      <c r="B10" s="5" t="s">
        <v>61</v>
      </c>
      <c r="C10" s="81" t="s">
        <v>7</v>
      </c>
      <c r="D10" s="7" t="s">
        <v>1</v>
      </c>
      <c r="E10" s="6">
        <v>124</v>
      </c>
      <c r="F10" s="3">
        <v>43710</v>
      </c>
      <c r="G10" s="3">
        <v>49330</v>
      </c>
      <c r="H10" s="4">
        <v>3.2</v>
      </c>
      <c r="I10" s="4">
        <v>95</v>
      </c>
      <c r="J10" s="2">
        <f t="shared" si="0"/>
        <v>1578.56</v>
      </c>
      <c r="K10" s="3">
        <f t="shared" si="1"/>
        <v>1580</v>
      </c>
      <c r="L10" s="3">
        <f t="shared" si="2"/>
        <v>45290</v>
      </c>
      <c r="M10" s="2"/>
      <c r="N10" s="3">
        <v>69040</v>
      </c>
      <c r="O10" s="3">
        <f t="shared" si="3"/>
        <v>23750</v>
      </c>
      <c r="P10" s="16"/>
    </row>
    <row r="11" spans="1:16" ht="18.75">
      <c r="A11" s="6">
        <v>7</v>
      </c>
      <c r="B11" s="5" t="s">
        <v>62</v>
      </c>
      <c r="C11" s="81" t="s">
        <v>7</v>
      </c>
      <c r="D11" s="7" t="s">
        <v>2</v>
      </c>
      <c r="E11" s="6">
        <v>125</v>
      </c>
      <c r="F11" s="3">
        <v>44740</v>
      </c>
      <c r="G11" s="3">
        <v>36470</v>
      </c>
      <c r="H11" s="4">
        <v>2.4</v>
      </c>
      <c r="I11" s="4">
        <v>76</v>
      </c>
      <c r="J11" s="2">
        <f t="shared" si="0"/>
        <v>875.28</v>
      </c>
      <c r="K11" s="3">
        <f t="shared" si="1"/>
        <v>880</v>
      </c>
      <c r="L11" s="3">
        <f t="shared" si="2"/>
        <v>45620</v>
      </c>
      <c r="M11" s="2"/>
      <c r="N11" s="3">
        <v>58390</v>
      </c>
      <c r="O11" s="3">
        <f t="shared" si="3"/>
        <v>12770</v>
      </c>
      <c r="P11" s="16"/>
    </row>
    <row r="12" spans="1:16" ht="18.75">
      <c r="A12" s="6">
        <v>8</v>
      </c>
      <c r="B12" s="5" t="s">
        <v>62</v>
      </c>
      <c r="C12" s="81" t="s">
        <v>7</v>
      </c>
      <c r="D12" s="7" t="s">
        <v>2</v>
      </c>
      <c r="E12" s="6">
        <v>126</v>
      </c>
      <c r="F12" s="3">
        <v>39520</v>
      </c>
      <c r="G12" s="3">
        <v>36470</v>
      </c>
      <c r="H12" s="4">
        <v>3.4</v>
      </c>
      <c r="I12" s="4">
        <v>98</v>
      </c>
      <c r="J12" s="2">
        <f t="shared" si="0"/>
        <v>1239.98</v>
      </c>
      <c r="K12" s="3">
        <f t="shared" si="1"/>
        <v>1240</v>
      </c>
      <c r="L12" s="3">
        <f t="shared" si="2"/>
        <v>40760</v>
      </c>
      <c r="M12" s="2"/>
      <c r="N12" s="3">
        <v>58390</v>
      </c>
      <c r="O12" s="3">
        <f t="shared" si="3"/>
        <v>17630</v>
      </c>
      <c r="P12" s="16"/>
    </row>
    <row r="13" spans="1:16" ht="18.75">
      <c r="A13" s="6">
        <v>9</v>
      </c>
      <c r="B13" s="5" t="s">
        <v>62</v>
      </c>
      <c r="C13" s="81" t="s">
        <v>7</v>
      </c>
      <c r="D13" s="7" t="s">
        <v>4</v>
      </c>
      <c r="E13" s="6">
        <v>127</v>
      </c>
      <c r="F13" s="3">
        <v>21670</v>
      </c>
      <c r="G13" s="3">
        <v>23930</v>
      </c>
      <c r="H13" s="4">
        <v>2.8</v>
      </c>
      <c r="I13" s="4">
        <v>87</v>
      </c>
      <c r="J13" s="2">
        <f t="shared" si="0"/>
        <v>670.04</v>
      </c>
      <c r="K13" s="3">
        <f t="shared" si="1"/>
        <v>680</v>
      </c>
      <c r="L13" s="3">
        <f t="shared" si="2"/>
        <v>22350</v>
      </c>
      <c r="M13" s="2"/>
      <c r="N13" s="3">
        <v>43600</v>
      </c>
      <c r="O13" s="3">
        <f t="shared" si="3"/>
        <v>21250</v>
      </c>
      <c r="P13" s="16"/>
    </row>
    <row r="14" spans="1:16" ht="18.75">
      <c r="A14" s="6">
        <v>10</v>
      </c>
      <c r="B14" s="5" t="s">
        <v>62</v>
      </c>
      <c r="C14" s="81" t="s">
        <v>66</v>
      </c>
      <c r="D14" s="7" t="s">
        <v>2</v>
      </c>
      <c r="E14" s="6">
        <v>128</v>
      </c>
      <c r="F14" s="3">
        <v>34690</v>
      </c>
      <c r="G14" s="3">
        <v>36470</v>
      </c>
      <c r="H14" s="4">
        <v>2.8</v>
      </c>
      <c r="I14" s="4">
        <v>87</v>
      </c>
      <c r="J14" s="2">
        <f t="shared" si="0"/>
        <v>1021.16</v>
      </c>
      <c r="K14" s="3">
        <f t="shared" si="1"/>
        <v>1030</v>
      </c>
      <c r="L14" s="3">
        <f t="shared" si="2"/>
        <v>35720</v>
      </c>
      <c r="M14" s="2"/>
      <c r="N14" s="3">
        <v>58390</v>
      </c>
      <c r="O14" s="3">
        <f t="shared" si="3"/>
        <v>22670</v>
      </c>
      <c r="P14" s="16"/>
    </row>
    <row r="15" spans="1:16" ht="18.75">
      <c r="A15" s="6">
        <v>11</v>
      </c>
      <c r="B15" s="5" t="s">
        <v>62</v>
      </c>
      <c r="C15" s="81" t="s">
        <v>30</v>
      </c>
      <c r="D15" s="7" t="s">
        <v>3</v>
      </c>
      <c r="E15" s="6">
        <v>129</v>
      </c>
      <c r="F15" s="3">
        <v>17820</v>
      </c>
      <c r="G15" s="3">
        <v>18480</v>
      </c>
      <c r="H15" s="4">
        <v>3</v>
      </c>
      <c r="I15" s="4">
        <v>90</v>
      </c>
      <c r="J15" s="2">
        <f t="shared" si="0"/>
        <v>554.4</v>
      </c>
      <c r="K15" s="3">
        <f t="shared" si="1"/>
        <v>560</v>
      </c>
      <c r="L15" s="3">
        <f t="shared" si="2"/>
        <v>18380</v>
      </c>
      <c r="M15" s="2"/>
      <c r="N15" s="3">
        <v>54820</v>
      </c>
      <c r="O15" s="3">
        <f t="shared" si="3"/>
        <v>36440</v>
      </c>
      <c r="P15" s="16"/>
    </row>
    <row r="16" spans="1:16" ht="18.75">
      <c r="A16" s="6">
        <v>12</v>
      </c>
      <c r="B16" s="5" t="s">
        <v>61</v>
      </c>
      <c r="C16" s="81" t="s">
        <v>30</v>
      </c>
      <c r="D16" s="7" t="s">
        <v>5</v>
      </c>
      <c r="E16" s="6">
        <v>130</v>
      </c>
      <c r="F16" s="3">
        <v>41610</v>
      </c>
      <c r="G16" s="3">
        <v>35070</v>
      </c>
      <c r="H16" s="4">
        <v>3</v>
      </c>
      <c r="I16" s="4">
        <v>90</v>
      </c>
      <c r="J16" s="2">
        <f t="shared" si="0"/>
        <v>1052.1</v>
      </c>
      <c r="K16" s="3">
        <f t="shared" si="1"/>
        <v>1060</v>
      </c>
      <c r="L16" s="3">
        <f t="shared" si="2"/>
        <v>42670</v>
      </c>
      <c r="M16" s="2"/>
      <c r="N16" s="3">
        <v>69040</v>
      </c>
      <c r="O16" s="3">
        <f t="shared" si="3"/>
        <v>26370</v>
      </c>
      <c r="P16" s="16"/>
    </row>
    <row r="17" spans="1:16" ht="18.75">
      <c r="A17" s="6">
        <v>13</v>
      </c>
      <c r="B17" s="5" t="s">
        <v>63</v>
      </c>
      <c r="C17" s="81" t="s">
        <v>7</v>
      </c>
      <c r="D17" s="7" t="s">
        <v>2</v>
      </c>
      <c r="E17" s="6">
        <v>131</v>
      </c>
      <c r="F17" s="3">
        <v>37790</v>
      </c>
      <c r="G17" s="3">
        <v>36470</v>
      </c>
      <c r="H17" s="4">
        <v>3.1</v>
      </c>
      <c r="I17" s="4">
        <v>93</v>
      </c>
      <c r="J17" s="2">
        <f t="shared" si="0"/>
        <v>1130.57</v>
      </c>
      <c r="K17" s="3">
        <f t="shared" si="1"/>
        <v>1140</v>
      </c>
      <c r="L17" s="3">
        <f t="shared" si="2"/>
        <v>38930</v>
      </c>
      <c r="M17" s="2"/>
      <c r="N17" s="3">
        <v>58390</v>
      </c>
      <c r="O17" s="3">
        <f t="shared" si="3"/>
        <v>19460</v>
      </c>
      <c r="P17" s="16"/>
    </row>
    <row r="18" spans="1:16" ht="18.75">
      <c r="A18" s="6">
        <v>14</v>
      </c>
      <c r="B18" s="5" t="s">
        <v>62</v>
      </c>
      <c r="C18" s="81" t="s">
        <v>8</v>
      </c>
      <c r="D18" s="7" t="s">
        <v>3</v>
      </c>
      <c r="E18" s="6">
        <v>132</v>
      </c>
      <c r="F18" s="3">
        <v>33040</v>
      </c>
      <c r="G18" s="3">
        <v>31610</v>
      </c>
      <c r="H18" s="4">
        <v>2.4</v>
      </c>
      <c r="I18" s="4">
        <v>76</v>
      </c>
      <c r="J18" s="2">
        <f t="shared" si="0"/>
        <v>758.64</v>
      </c>
      <c r="K18" s="3">
        <f t="shared" si="1"/>
        <v>760</v>
      </c>
      <c r="L18" s="3">
        <f t="shared" si="2"/>
        <v>33800</v>
      </c>
      <c r="M18" s="2"/>
      <c r="N18" s="3">
        <v>54820</v>
      </c>
      <c r="O18" s="3">
        <f t="shared" si="3"/>
        <v>21020</v>
      </c>
      <c r="P18" s="16"/>
    </row>
    <row r="19" spans="1:16" ht="18.75">
      <c r="A19" s="6">
        <v>15</v>
      </c>
      <c r="B19" s="5" t="s">
        <v>62</v>
      </c>
      <c r="C19" s="81" t="s">
        <v>7</v>
      </c>
      <c r="D19" s="7" t="s">
        <v>2</v>
      </c>
      <c r="E19" s="6">
        <v>133</v>
      </c>
      <c r="F19" s="3">
        <v>44880</v>
      </c>
      <c r="G19" s="3">
        <v>36470</v>
      </c>
      <c r="H19" s="4">
        <v>3.1</v>
      </c>
      <c r="I19" s="4">
        <v>93</v>
      </c>
      <c r="J19" s="2">
        <f t="shared" si="0"/>
        <v>1130.57</v>
      </c>
      <c r="K19" s="3">
        <f t="shared" si="1"/>
        <v>1140</v>
      </c>
      <c r="L19" s="3">
        <f t="shared" si="2"/>
        <v>46020</v>
      </c>
      <c r="M19" s="2"/>
      <c r="N19" s="3">
        <v>58390</v>
      </c>
      <c r="O19" s="3">
        <f t="shared" si="3"/>
        <v>12370</v>
      </c>
      <c r="P19" s="16"/>
    </row>
    <row r="20" spans="1:16" s="57" customFormat="1" ht="18.75">
      <c r="A20" s="6">
        <v>16</v>
      </c>
      <c r="B20" s="5" t="s">
        <v>62</v>
      </c>
      <c r="C20" s="81" t="s">
        <v>8</v>
      </c>
      <c r="D20" s="7" t="s">
        <v>3</v>
      </c>
      <c r="E20" s="6">
        <v>134</v>
      </c>
      <c r="F20" s="54">
        <v>39890</v>
      </c>
      <c r="G20" s="3">
        <v>31610</v>
      </c>
      <c r="H20" s="4">
        <v>2.8</v>
      </c>
      <c r="I20" s="4">
        <v>87</v>
      </c>
      <c r="J20" s="2">
        <f t="shared" si="0"/>
        <v>885.08</v>
      </c>
      <c r="K20" s="3">
        <f t="shared" si="1"/>
        <v>890</v>
      </c>
      <c r="L20" s="3">
        <f t="shared" si="2"/>
        <v>40780</v>
      </c>
      <c r="M20" s="55"/>
      <c r="N20" s="3">
        <v>54820</v>
      </c>
      <c r="O20" s="3">
        <f t="shared" si="3"/>
        <v>14040</v>
      </c>
      <c r="P20" s="56"/>
    </row>
    <row r="21" spans="1:16" s="57" customFormat="1" ht="18.75">
      <c r="A21" s="6">
        <v>17</v>
      </c>
      <c r="B21" s="5" t="s">
        <v>63</v>
      </c>
      <c r="C21" s="81" t="s">
        <v>7</v>
      </c>
      <c r="D21" s="7" t="s">
        <v>4</v>
      </c>
      <c r="E21" s="6">
        <v>135</v>
      </c>
      <c r="F21" s="3">
        <v>19350</v>
      </c>
      <c r="G21" s="3">
        <v>17980</v>
      </c>
      <c r="H21" s="4">
        <v>3.1</v>
      </c>
      <c r="I21" s="4">
        <v>93</v>
      </c>
      <c r="J21" s="2">
        <f t="shared" si="0"/>
        <v>557.38</v>
      </c>
      <c r="K21" s="3">
        <f t="shared" si="1"/>
        <v>560</v>
      </c>
      <c r="L21" s="3">
        <f t="shared" si="2"/>
        <v>19910</v>
      </c>
      <c r="M21" s="2"/>
      <c r="N21" s="3">
        <v>43600</v>
      </c>
      <c r="O21" s="3">
        <f t="shared" si="3"/>
        <v>23690</v>
      </c>
      <c r="P21" s="16"/>
    </row>
    <row r="22" spans="1:16" s="57" customFormat="1" ht="18.75">
      <c r="A22" s="6">
        <v>18</v>
      </c>
      <c r="B22" s="5" t="s">
        <v>62</v>
      </c>
      <c r="C22" s="81" t="s">
        <v>8</v>
      </c>
      <c r="D22" s="7" t="s">
        <v>3</v>
      </c>
      <c r="E22" s="6">
        <v>136</v>
      </c>
      <c r="F22" s="3">
        <v>37240</v>
      </c>
      <c r="G22" s="3">
        <v>31610</v>
      </c>
      <c r="H22" s="4">
        <v>3.3</v>
      </c>
      <c r="I22" s="4">
        <v>97</v>
      </c>
      <c r="J22" s="2">
        <f t="shared" si="0"/>
        <v>1043.13</v>
      </c>
      <c r="K22" s="3">
        <f t="shared" si="1"/>
        <v>1050</v>
      </c>
      <c r="L22" s="3">
        <f t="shared" si="2"/>
        <v>38290</v>
      </c>
      <c r="M22" s="2"/>
      <c r="N22" s="3">
        <v>54820</v>
      </c>
      <c r="O22" s="3">
        <f t="shared" si="3"/>
        <v>16530</v>
      </c>
      <c r="P22" s="16"/>
    </row>
    <row r="23" spans="1:16" s="57" customFormat="1" ht="18.75">
      <c r="A23" s="6">
        <v>19</v>
      </c>
      <c r="B23" s="5" t="s">
        <v>61</v>
      </c>
      <c r="C23" s="81" t="s">
        <v>7</v>
      </c>
      <c r="D23" s="7" t="s">
        <v>1</v>
      </c>
      <c r="E23" s="6">
        <v>137</v>
      </c>
      <c r="F23" s="3">
        <v>47330</v>
      </c>
      <c r="G23" s="3">
        <v>49330</v>
      </c>
      <c r="H23" s="4">
        <v>3.1</v>
      </c>
      <c r="I23" s="4">
        <v>93</v>
      </c>
      <c r="J23" s="2">
        <f t="shared" si="0"/>
        <v>1529.23</v>
      </c>
      <c r="K23" s="3">
        <f t="shared" si="1"/>
        <v>1530</v>
      </c>
      <c r="L23" s="3">
        <f t="shared" si="2"/>
        <v>48860</v>
      </c>
      <c r="M23" s="2"/>
      <c r="N23" s="3">
        <v>69040</v>
      </c>
      <c r="O23" s="3">
        <f t="shared" si="3"/>
        <v>20180</v>
      </c>
      <c r="P23" s="16"/>
    </row>
    <row r="24" spans="1:16" s="57" customFormat="1" ht="18.75">
      <c r="A24" s="6">
        <v>20</v>
      </c>
      <c r="B24" s="5" t="s">
        <v>62</v>
      </c>
      <c r="C24" s="81" t="s">
        <v>6</v>
      </c>
      <c r="D24" s="7" t="s">
        <v>1</v>
      </c>
      <c r="E24" s="6">
        <v>138</v>
      </c>
      <c r="F24" s="3">
        <v>36220</v>
      </c>
      <c r="G24" s="3">
        <v>37200</v>
      </c>
      <c r="H24" s="4">
        <v>2.7</v>
      </c>
      <c r="I24" s="4">
        <v>85</v>
      </c>
      <c r="J24" s="2">
        <f t="shared" si="0"/>
        <v>1004.4</v>
      </c>
      <c r="K24" s="3">
        <f t="shared" si="1"/>
        <v>1010</v>
      </c>
      <c r="L24" s="3">
        <f t="shared" si="2"/>
        <v>37230</v>
      </c>
      <c r="M24" s="2"/>
      <c r="N24" s="3">
        <v>69040</v>
      </c>
      <c r="O24" s="3">
        <f t="shared" si="3"/>
        <v>31810</v>
      </c>
      <c r="P24" s="16"/>
    </row>
    <row r="25" spans="1:16" s="57" customFormat="1" ht="18.75">
      <c r="A25" s="6">
        <v>21</v>
      </c>
      <c r="B25" s="5" t="s">
        <v>62</v>
      </c>
      <c r="C25" s="81" t="s">
        <v>6</v>
      </c>
      <c r="D25" s="7" t="s">
        <v>2</v>
      </c>
      <c r="E25" s="6">
        <v>139</v>
      </c>
      <c r="F25" s="3">
        <v>32460</v>
      </c>
      <c r="G25" s="3">
        <v>36470</v>
      </c>
      <c r="H25" s="4">
        <v>3.1</v>
      </c>
      <c r="I25" s="4">
        <v>93</v>
      </c>
      <c r="J25" s="2">
        <f t="shared" si="0"/>
        <v>1130.57</v>
      </c>
      <c r="K25" s="3">
        <f t="shared" si="1"/>
        <v>1140</v>
      </c>
      <c r="L25" s="3">
        <f t="shared" si="2"/>
        <v>33600</v>
      </c>
      <c r="M25" s="2"/>
      <c r="N25" s="3">
        <v>58390</v>
      </c>
      <c r="O25" s="3">
        <f t="shared" si="3"/>
        <v>24790</v>
      </c>
      <c r="P25" s="16"/>
    </row>
    <row r="26" spans="1:16" s="57" customFormat="1" ht="18.75">
      <c r="A26" s="6">
        <v>22</v>
      </c>
      <c r="B26" s="5" t="s">
        <v>63</v>
      </c>
      <c r="C26" s="81" t="s">
        <v>6</v>
      </c>
      <c r="D26" s="7" t="s">
        <v>2</v>
      </c>
      <c r="E26" s="6">
        <v>140</v>
      </c>
      <c r="F26" s="3">
        <v>24300</v>
      </c>
      <c r="G26" s="3">
        <v>36470</v>
      </c>
      <c r="H26" s="4">
        <v>3</v>
      </c>
      <c r="I26" s="4">
        <v>90</v>
      </c>
      <c r="J26" s="2">
        <f t="shared" si="0"/>
        <v>1094.1</v>
      </c>
      <c r="K26" s="3">
        <f t="shared" si="1"/>
        <v>1100</v>
      </c>
      <c r="L26" s="3">
        <f t="shared" si="2"/>
        <v>25400</v>
      </c>
      <c r="M26" s="2"/>
      <c r="N26" s="3">
        <v>58390</v>
      </c>
      <c r="O26" s="3">
        <f t="shared" si="3"/>
        <v>32990</v>
      </c>
      <c r="P26" s="16"/>
    </row>
    <row r="27" spans="1:16" s="57" customFormat="1" ht="18.75">
      <c r="A27" s="6">
        <v>23</v>
      </c>
      <c r="B27" s="5" t="s">
        <v>62</v>
      </c>
      <c r="C27" s="81" t="s">
        <v>7</v>
      </c>
      <c r="D27" s="7" t="s">
        <v>1</v>
      </c>
      <c r="E27" s="6">
        <v>141</v>
      </c>
      <c r="F27" s="3">
        <v>44840</v>
      </c>
      <c r="G27" s="3">
        <v>49330</v>
      </c>
      <c r="H27" s="4">
        <v>3</v>
      </c>
      <c r="I27" s="4">
        <v>90</v>
      </c>
      <c r="J27" s="2">
        <f t="shared" si="0"/>
        <v>1479.9</v>
      </c>
      <c r="K27" s="3">
        <f t="shared" si="1"/>
        <v>1480</v>
      </c>
      <c r="L27" s="3">
        <f t="shared" si="2"/>
        <v>46320</v>
      </c>
      <c r="M27" s="2"/>
      <c r="N27" s="3">
        <v>69040</v>
      </c>
      <c r="O27" s="3">
        <f t="shared" si="3"/>
        <v>22720</v>
      </c>
      <c r="P27" s="16"/>
    </row>
    <row r="28" spans="1:16" s="57" customFormat="1" ht="18.75">
      <c r="A28" s="6">
        <v>24</v>
      </c>
      <c r="B28" s="5" t="s">
        <v>62</v>
      </c>
      <c r="C28" s="81" t="s">
        <v>7</v>
      </c>
      <c r="D28" s="7" t="s">
        <v>2</v>
      </c>
      <c r="E28" s="6">
        <v>142</v>
      </c>
      <c r="F28" s="3">
        <v>44740</v>
      </c>
      <c r="G28" s="3">
        <v>36470</v>
      </c>
      <c r="H28" s="4">
        <v>2.8</v>
      </c>
      <c r="I28" s="4">
        <v>87</v>
      </c>
      <c r="J28" s="2">
        <f t="shared" si="0"/>
        <v>1021.16</v>
      </c>
      <c r="K28" s="3">
        <f t="shared" si="1"/>
        <v>1030</v>
      </c>
      <c r="L28" s="3">
        <f t="shared" si="2"/>
        <v>45770</v>
      </c>
      <c r="M28" s="2"/>
      <c r="N28" s="3">
        <v>58390</v>
      </c>
      <c r="O28" s="3">
        <f t="shared" si="3"/>
        <v>12620</v>
      </c>
      <c r="P28" s="16"/>
    </row>
    <row r="29" spans="1:16" s="57" customFormat="1" ht="18.75">
      <c r="A29" s="6">
        <v>25</v>
      </c>
      <c r="B29" s="5" t="s">
        <v>62</v>
      </c>
      <c r="C29" s="81" t="s">
        <v>8</v>
      </c>
      <c r="D29" s="7" t="s">
        <v>3</v>
      </c>
      <c r="E29" s="6">
        <v>143</v>
      </c>
      <c r="F29" s="3">
        <v>38510</v>
      </c>
      <c r="G29" s="3">
        <v>31610</v>
      </c>
      <c r="H29" s="4">
        <v>2.9</v>
      </c>
      <c r="I29" s="4">
        <v>89</v>
      </c>
      <c r="J29" s="2">
        <f t="shared" si="0"/>
        <v>916.69</v>
      </c>
      <c r="K29" s="3">
        <f t="shared" si="1"/>
        <v>920</v>
      </c>
      <c r="L29" s="3">
        <f t="shared" si="2"/>
        <v>39430</v>
      </c>
      <c r="M29" s="2"/>
      <c r="N29" s="3">
        <v>54820</v>
      </c>
      <c r="O29" s="3">
        <f t="shared" si="3"/>
        <v>15390</v>
      </c>
      <c r="P29" s="16"/>
    </row>
    <row r="30" spans="2:15" s="57" customFormat="1" ht="18.75">
      <c r="B30" s="58"/>
      <c r="D30" s="59"/>
      <c r="F30" s="60"/>
      <c r="G30" s="60"/>
      <c r="H30" s="61"/>
      <c r="I30" s="61"/>
      <c r="J30" s="62"/>
      <c r="K30" s="60"/>
      <c r="L30" s="60"/>
      <c r="M30" s="11" t="s">
        <v>27</v>
      </c>
      <c r="N30" s="63"/>
      <c r="O30" s="64"/>
    </row>
    <row r="31" spans="2:15" s="57" customFormat="1" ht="26.25" customHeight="1">
      <c r="B31" s="58"/>
      <c r="D31" s="59"/>
      <c r="F31" s="60"/>
      <c r="G31" s="60"/>
      <c r="H31" s="61"/>
      <c r="I31" s="61"/>
      <c r="J31" s="62"/>
      <c r="K31" s="60"/>
      <c r="L31" s="60"/>
      <c r="M31" s="12"/>
      <c r="N31" s="63"/>
      <c r="O31" s="64"/>
    </row>
    <row r="32" spans="2:15" s="57" customFormat="1" ht="18.75">
      <c r="B32" s="58"/>
      <c r="D32" s="59"/>
      <c r="F32" s="60"/>
      <c r="G32" s="60"/>
      <c r="H32" s="61"/>
      <c r="I32" s="61"/>
      <c r="J32" s="62"/>
      <c r="K32" s="60"/>
      <c r="L32" s="60"/>
      <c r="M32" s="11" t="s">
        <v>28</v>
      </c>
      <c r="N32" s="63"/>
      <c r="O32" s="64"/>
    </row>
    <row r="33" spans="2:15" s="57" customFormat="1" ht="18.75">
      <c r="B33" s="58"/>
      <c r="D33" s="59"/>
      <c r="F33" s="60"/>
      <c r="G33" s="60"/>
      <c r="H33" s="61"/>
      <c r="I33" s="61"/>
      <c r="J33" s="62"/>
      <c r="K33" s="60"/>
      <c r="L33" s="60"/>
      <c r="M33" s="11" t="s">
        <v>29</v>
      </c>
      <c r="N33" s="63"/>
      <c r="O33" s="64"/>
    </row>
    <row r="34" spans="1:16" ht="18.75">
      <c r="A34" s="51">
        <v>26</v>
      </c>
      <c r="B34" s="52" t="s">
        <v>60</v>
      </c>
      <c r="C34" s="52" t="s">
        <v>8</v>
      </c>
      <c r="D34" s="53" t="s">
        <v>3</v>
      </c>
      <c r="E34" s="51">
        <v>119</v>
      </c>
      <c r="F34" s="54">
        <v>27120</v>
      </c>
      <c r="G34" s="54">
        <v>31610</v>
      </c>
      <c r="H34" s="4">
        <v>3.1</v>
      </c>
      <c r="I34" s="4">
        <v>93</v>
      </c>
      <c r="J34" s="2">
        <f>G34*H34/100</f>
        <v>979.91</v>
      </c>
      <c r="K34" s="3">
        <f>CEILING(J34,10)</f>
        <v>980</v>
      </c>
      <c r="L34" s="3">
        <f>K34+F34</f>
        <v>28100</v>
      </c>
      <c r="M34" s="55"/>
      <c r="N34" s="54">
        <v>54820</v>
      </c>
      <c r="O34" s="3">
        <f>N34-L34</f>
        <v>26720</v>
      </c>
      <c r="P34" s="56"/>
    </row>
    <row r="35" spans="1:16" ht="18.75">
      <c r="A35" s="6">
        <v>27</v>
      </c>
      <c r="B35" s="5" t="s">
        <v>61</v>
      </c>
      <c r="C35" s="5" t="s">
        <v>67</v>
      </c>
      <c r="D35" s="7" t="s">
        <v>1</v>
      </c>
      <c r="E35" s="6">
        <v>120</v>
      </c>
      <c r="F35" s="3">
        <v>42430</v>
      </c>
      <c r="G35" s="3">
        <v>49330</v>
      </c>
      <c r="H35" s="4">
        <v>2.9</v>
      </c>
      <c r="I35" s="4">
        <v>89</v>
      </c>
      <c r="J35" s="2">
        <f>G35*H35/100</f>
        <v>1430.57</v>
      </c>
      <c r="K35" s="3">
        <f>CEILING(J35,10)</f>
        <v>1440</v>
      </c>
      <c r="L35" s="3">
        <f>K35+F35</f>
        <v>43870</v>
      </c>
      <c r="M35" s="2"/>
      <c r="N35" s="54">
        <v>69090</v>
      </c>
      <c r="O35" s="3">
        <f>N35-L35</f>
        <v>25220</v>
      </c>
      <c r="P35" s="16"/>
    </row>
    <row r="36" spans="1:16" ht="18.75">
      <c r="A36" s="51">
        <v>28</v>
      </c>
      <c r="B36" s="5" t="s">
        <v>62</v>
      </c>
      <c r="C36" s="5" t="s">
        <v>67</v>
      </c>
      <c r="D36" s="7" t="s">
        <v>2</v>
      </c>
      <c r="E36" s="6">
        <v>121</v>
      </c>
      <c r="F36" s="3">
        <v>34890</v>
      </c>
      <c r="G36" s="3">
        <v>36470</v>
      </c>
      <c r="H36" s="4">
        <v>3.1</v>
      </c>
      <c r="I36" s="4">
        <v>93</v>
      </c>
      <c r="J36" s="2">
        <f>G36*H36/100</f>
        <v>1130.57</v>
      </c>
      <c r="K36" s="3">
        <f>CEILING(J36,10)</f>
        <v>1140</v>
      </c>
      <c r="L36" s="3">
        <f>K36+F36</f>
        <v>36030</v>
      </c>
      <c r="M36" s="2"/>
      <c r="N36" s="54">
        <v>58390</v>
      </c>
      <c r="O36" s="3">
        <f>N36-L36</f>
        <v>22360</v>
      </c>
      <c r="P36" s="16"/>
    </row>
    <row r="37" spans="1:16" ht="18.75">
      <c r="A37" s="6">
        <v>29</v>
      </c>
      <c r="B37" s="5" t="s">
        <v>63</v>
      </c>
      <c r="C37" s="5" t="s">
        <v>67</v>
      </c>
      <c r="D37" s="7" t="s">
        <v>2</v>
      </c>
      <c r="E37" s="6">
        <v>122</v>
      </c>
      <c r="F37" s="3">
        <v>34580</v>
      </c>
      <c r="G37" s="3">
        <v>36470</v>
      </c>
      <c r="H37" s="4">
        <v>2.9</v>
      </c>
      <c r="I37" s="4">
        <v>89</v>
      </c>
      <c r="J37" s="2">
        <f>G37*H37/100</f>
        <v>1057.63</v>
      </c>
      <c r="K37" s="3">
        <f>CEILING(J37,10)</f>
        <v>1060</v>
      </c>
      <c r="L37" s="3">
        <f>K37+F37</f>
        <v>35640</v>
      </c>
      <c r="M37" s="2"/>
      <c r="N37" s="3">
        <v>58390</v>
      </c>
      <c r="O37" s="3">
        <f>N37-L37</f>
        <v>22750</v>
      </c>
      <c r="P37" s="16"/>
    </row>
    <row r="38" spans="1:16" ht="18.75">
      <c r="A38" s="6">
        <v>30</v>
      </c>
      <c r="B38" s="5" t="s">
        <v>62</v>
      </c>
      <c r="C38" s="5" t="s">
        <v>67</v>
      </c>
      <c r="D38" s="7" t="s">
        <v>2</v>
      </c>
      <c r="E38" s="6">
        <v>123</v>
      </c>
      <c r="F38" s="3">
        <v>25520</v>
      </c>
      <c r="G38" s="3">
        <v>24410</v>
      </c>
      <c r="H38" s="4">
        <v>2.9</v>
      </c>
      <c r="I38" s="4">
        <v>89</v>
      </c>
      <c r="J38" s="2">
        <f>G38*H38/100</f>
        <v>707.89</v>
      </c>
      <c r="K38" s="3">
        <f>CEILING(J38,10)</f>
        <v>710</v>
      </c>
      <c r="L38" s="3">
        <f>K38+F38</f>
        <v>26230</v>
      </c>
      <c r="M38" s="2"/>
      <c r="N38" s="3">
        <v>58390</v>
      </c>
      <c r="O38" s="3">
        <f>N38-L38</f>
        <v>32160</v>
      </c>
      <c r="P38" s="16"/>
    </row>
    <row r="39" spans="1:15" s="57" customFormat="1" ht="18.75">
      <c r="A39" s="66"/>
      <c r="B39" s="67"/>
      <c r="C39" s="67"/>
      <c r="D39" s="68"/>
      <c r="E39" s="66"/>
      <c r="F39" s="69"/>
      <c r="G39" s="69"/>
      <c r="H39" s="70"/>
      <c r="I39" s="70"/>
      <c r="J39" s="88" t="s">
        <v>83</v>
      </c>
      <c r="K39" s="89">
        <f>SUM(K5:K38)</f>
        <v>31590</v>
      </c>
      <c r="L39" s="88" t="s">
        <v>82</v>
      </c>
      <c r="M39" s="90">
        <f>SUM(M5:M38)</f>
        <v>0</v>
      </c>
      <c r="N39" s="69"/>
      <c r="O39" s="69"/>
    </row>
    <row r="40" spans="1:7" ht="18.75">
      <c r="A40" s="25" t="s">
        <v>31</v>
      </c>
      <c r="B40" s="8" t="s">
        <v>23</v>
      </c>
      <c r="F40" s="22">
        <f>SUM(F5:F38)</f>
        <v>1053560</v>
      </c>
      <c r="G40" s="10" t="s">
        <v>24</v>
      </c>
    </row>
    <row r="41" spans="1:7" ht="18.75">
      <c r="A41" s="25" t="s">
        <v>31</v>
      </c>
      <c r="B41" s="8" t="s">
        <v>25</v>
      </c>
      <c r="F41" s="23">
        <f>ROUNDDOWN(F40*3/100,-2)</f>
        <v>31600</v>
      </c>
      <c r="G41" s="10" t="s">
        <v>24</v>
      </c>
    </row>
    <row r="42" spans="1:8" ht="18.75">
      <c r="A42" s="25" t="s">
        <v>31</v>
      </c>
      <c r="B42" s="8" t="s">
        <v>68</v>
      </c>
      <c r="F42" s="23">
        <f>SUM(K5:K38)+SUM(M5:M38)</f>
        <v>31590</v>
      </c>
      <c r="G42" s="10" t="s">
        <v>24</v>
      </c>
      <c r="H42" s="50"/>
    </row>
    <row r="43" spans="1:7" ht="19.5" thickBot="1">
      <c r="A43" s="25" t="s">
        <v>31</v>
      </c>
      <c r="B43" s="8" t="s">
        <v>26</v>
      </c>
      <c r="F43" s="24">
        <f>F41-F42</f>
        <v>10</v>
      </c>
      <c r="G43" s="10" t="s">
        <v>24</v>
      </c>
    </row>
    <row r="44" ht="19.5" thickTop="1"/>
    <row r="45" spans="1:13" ht="18.75">
      <c r="A45" s="8" t="s">
        <v>54</v>
      </c>
      <c r="B45" s="1"/>
      <c r="M45" s="11" t="s">
        <v>27</v>
      </c>
    </row>
    <row r="46" spans="1:2" ht="18.75">
      <c r="A46" s="8" t="s">
        <v>55</v>
      </c>
      <c r="B46" s="1"/>
    </row>
    <row r="47" spans="1:2" ht="18.75">
      <c r="A47" s="8" t="s">
        <v>56</v>
      </c>
      <c r="B47" s="1"/>
    </row>
    <row r="48" ht="18.75">
      <c r="M48" s="11" t="s">
        <v>69</v>
      </c>
    </row>
    <row r="49" ht="18.75">
      <c r="M49" s="11" t="s">
        <v>70</v>
      </c>
    </row>
  </sheetData>
  <sheetProtection/>
  <mergeCells count="2">
    <mergeCell ref="A1:P1"/>
    <mergeCell ref="A2:P2"/>
  </mergeCells>
  <printOptions horizontalCentered="1"/>
  <pageMargins left="0.2362204724409449" right="0.2362204724409449" top="0.6299212598425197" bottom="0.35433070866141736" header="0.2755905511811024" footer="0.15748031496062992"/>
  <pageSetup fitToHeight="0" fitToWidth="1" horizontalDpi="600" verticalDpi="600" orientation="landscape" paperSize="9" scale="82" r:id="rId2"/>
  <headerFooter alignWithMargins="0">
    <oddHeader>&amp;C&amp;"TH SarabunPSK,Regular"&amp;16&amp;P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DAO</dc:creator>
  <cp:keywords/>
  <dc:description/>
  <cp:lastModifiedBy>DAO</cp:lastModifiedBy>
  <cp:lastPrinted>2017-03-17T07:18:58Z</cp:lastPrinted>
  <dcterms:created xsi:type="dcterms:W3CDTF">2017-02-09T01:27:41Z</dcterms:created>
  <dcterms:modified xsi:type="dcterms:W3CDTF">2017-03-20T07:53:11Z</dcterms:modified>
  <cp:category/>
  <cp:version/>
  <cp:contentType/>
  <cp:contentStatus/>
</cp:coreProperties>
</file>